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652" activeTab="8"/>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s>
  <definedNames>
    <definedName name="_xlnm.Print_Area" localSheetId="1">'01'!$A$1:$U$41</definedName>
    <definedName name="_xlnm.Print_Area" localSheetId="3">'02'!$A$1:$U$41</definedName>
    <definedName name="_xlnm.Print_Area" localSheetId="4">'02 (bỏ)'!$A$1:$V$39</definedName>
    <definedName name="_xlnm.Print_Area" localSheetId="6">'03'!$A$1:$U$20</definedName>
    <definedName name="_xlnm.Print_Area" localSheetId="7">'03 (bỏ)'!$A$1:$V$24</definedName>
    <definedName name="_xlnm.Print_Area" localSheetId="8">'04'!$A$1:$U$125</definedName>
    <definedName name="_xlnm.Print_Area" localSheetId="9">'04 (bỏ)'!$A$1:$U$23</definedName>
    <definedName name="_xlnm.Print_Area" localSheetId="10">'05'!$A$1:$U$125</definedName>
    <definedName name="_xlnm.Print_Area" localSheetId="11">'05 (bỏ)'!$A$1:$V$23</definedName>
    <definedName name="_xlnm.Print_Area" localSheetId="12">'06'!$A$1:$J$26</definedName>
    <definedName name="_xlnm.Print_Area" localSheetId="13">'07'!$A$1:$J$26</definedName>
    <definedName name="_xlnm.Print_Area" localSheetId="14">'08'!$A$1:$W$49</definedName>
    <definedName name="_xlnm.Print_Area" localSheetId="15">'09'!$A$1:$U$25</definedName>
    <definedName name="_xlnm.Print_Area" localSheetId="16">'10'!$A$1:$X$26</definedName>
    <definedName name="_xlnm.Print_Area" localSheetId="17">'11'!$A$1:$T$26</definedName>
    <definedName name="_xlnm.Print_Area" localSheetId="18">'12'!$A$1:$V$26</definedName>
    <definedName name="_xlnm.Print_Area" localSheetId="2">'PT01'!$A$1:$D$36</definedName>
    <definedName name="_xlnm.Print_Area" localSheetId="5">'PT02'!$A$1:$D$36</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<sst xmlns="http://schemas.openxmlformats.org/spreadsheetml/2006/main" count="1903" uniqueCount="424">
  <si>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</si>
  <si>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</si>
  <si>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</si>
  <si>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</si>
  <si>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</si>
  <si>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</si>
  <si>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</si>
  <si>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</si>
  <si>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</si>
  <si>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</si>
  <si>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</si>
  <si>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</si>
  <si>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</si>
  <si>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</si>
  <si>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</si>
  <si>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</si>
  <si>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</si>
  <si>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</si>
  <si>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</si>
  <si>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</si>
  <si>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</si>
  <si>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</si>
  <si>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</si>
  <si>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</si>
  <si>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</si>
  <si>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</si>
  <si>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</si>
  <si>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</si>
  <si>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</si>
  <si>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</si>
  <si>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</si>
  <si>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</si>
  <si>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</si>
  <si>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</si>
  <si>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</si>
  <si>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</si>
  <si>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</si>
  <si>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</si>
  <si>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</si>
  <si>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</si>
  <si>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</si>
  <si>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</si>
  <si>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</si>
  <si>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</si>
  <si>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</si>
  <si>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</si>
  <si>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</si>
  <si>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</si>
  <si>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</si>
  <si>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</si>
  <si>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</si>
  <si>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</si>
  <si>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</si>
  <si>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</si>
  <si>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</si>
  <si>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</si>
  <si>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</si>
  <si>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</si>
  <si>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</si>
  <si>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</si>
  <si>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</si>
  <si>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</si>
  <si>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</si>
  <si>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</si>
  <si>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</si>
  <si>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</si>
  <si>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</si>
  <si>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</si>
  <si>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</si>
  <si>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</si>
  <si>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</si>
  <si>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</si>
  <si>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</si>
  <si>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</si>
  <si>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</si>
  <si>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</si>
  <si>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</si>
  <si>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</si>
  <si>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</si>
  <si>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</si>
  <si>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</si>
  <si>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</si>
  <si>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</si>
  <si>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</si>
  <si>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</si>
  <si>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</si>
  <si>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</si>
  <si>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</si>
  <si>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</si>
  <si>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</si>
  <si>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</si>
  <si>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</si>
  <si>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</si>
  <si>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</si>
  <si>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</si>
  <si>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</si>
  <si>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</si>
  <si>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</si>
  <si>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</si>
  <si>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</si>
  <si>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</si>
  <si>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</si>
  <si>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</si>
  <si>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</si>
  <si>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</si>
  <si>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</si>
  <si>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</si>
  <si>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</si>
  <si>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</si>
  <si>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</si>
  <si>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</si>
  <si>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</si>
  <si>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</si>
  <si>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</si>
  <si>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</si>
  <si>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</si>
  <si>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</si>
  <si>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</si>
  <si>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</si>
  <si>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</si>
  <si>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</si>
  <si>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</si>
  <si>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</si>
  <si>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</si>
  <si>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</si>
  <si>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</si>
  <si>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</si>
  <si>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</si>
  <si>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</si>
  <si>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</si>
  <si>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</si>
  <si>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</si>
  <si>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</si>
  <si>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</si>
  <si>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</si>
  <si>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</si>
  <si>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</si>
  <si>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</si>
  <si>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</si>
  <si>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</si>
  <si>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</si>
  <si>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</si>
  <si>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</si>
  <si>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</si>
  <si>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</si>
  <si>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</si>
  <si>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</si>
  <si>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</si>
  <si>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</si>
  <si>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</si>
  <si>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</si>
  <si>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</si>
  <si>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</si>
  <si>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</si>
  <si>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</si>
  <si>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</si>
  <si>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</si>
  <si>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</si>
  <si>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</si>
  <si>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</si>
  <si>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</si>
  <si>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</si>
  <si>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</si>
  <si>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</si>
  <si>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</si>
  <si>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</si>
  <si>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</si>
  <si>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</si>
  <si>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</si>
  <si>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</si>
  <si>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</si>
  <si>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</si>
  <si>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</si>
  <si>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</si>
  <si>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</si>
  <si>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</si>
  <si>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</si>
  <si>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</si>
  <si>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</si>
  <si>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</si>
  <si>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</si>
  <si>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</si>
  <si>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</si>
  <si>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</si>
  <si>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</si>
  <si>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</si>
  <si>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</si>
  <si>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</si>
  <si>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</si>
  <si>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</si>
  <si>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</si>
  <si>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</si>
  <si>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</si>
  <si>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</si>
  <si>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</si>
  <si>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</si>
  <si>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</si>
  <si>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</si>
  <si>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</si>
  <si>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</si>
  <si>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</si>
  <si>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</si>
  <si>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</si>
  <si>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</si>
  <si>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</si>
  <si>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</si>
  <si>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</si>
  <si>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</si>
  <si>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</si>
  <si>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</si>
  <si>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</si>
  <si>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</si>
  <si>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</si>
  <si>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</si>
  <si>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</si>
  <si>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</si>
  <si>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</si>
  <si>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t>2.1.1</t>
  </si>
  <si>
    <t>2.1.1.1</t>
  </si>
  <si>
    <t>2.1.1.2</t>
  </si>
  <si>
    <t>2.1.2</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</si>
  <si>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</si>
  <si>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</si>
  <si>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</si>
  <si>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</si>
  <si>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</si>
  <si>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</si>
  <si>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</si>
  <si>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</si>
  <si>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</si>
  <si>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</si>
  <si>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</si>
  <si>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</si>
  <si>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</si>
  <si>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</si>
  <si>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</si>
  <si>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</si>
  <si>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</si>
  <si>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</si>
  <si>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</si>
  <si>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</si>
  <si>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</si>
  <si>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</si>
  <si>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</si>
  <si>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</si>
  <si>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</si>
  <si>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</si>
  <si>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</si>
  <si>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</si>
  <si>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</si>
  <si>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</si>
  <si>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</si>
  <si>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</si>
  <si>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</si>
  <si>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</si>
  <si>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</si>
  <si>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</si>
  <si>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</si>
  <si>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</si>
  <si>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</si>
  <si>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</si>
  <si>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</si>
  <si>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</si>
  <si>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</si>
  <si>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</si>
  <si>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</si>
  <si>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</si>
  <si>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</si>
  <si>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</si>
  <si>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</si>
  <si>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</si>
  <si>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</si>
  <si>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</si>
  <si>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</si>
  <si>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</si>
  <si>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</si>
  <si>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</si>
  <si>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</si>
  <si>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</si>
  <si>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</si>
  <si>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</si>
  <si>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</si>
  <si>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</si>
  <si>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</si>
  <si>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</si>
  <si>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</si>
  <si>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</si>
  <si>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</si>
  <si>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</si>
  <si>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</si>
  <si>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</si>
  <si>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</si>
  <si>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</si>
  <si>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</si>
  <si>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t>Kết quả giám sát (</t>
    </r>
    <r>
      <rPr>
        <i/>
        <sz val="9"/>
        <rFont val="Times New Roman"/>
        <family val="1"/>
      </rPr>
      <t>cuộc</t>
    </r>
    <r>
      <rPr>
        <b/>
        <sz val="9"/>
        <rFont val="Times New Roman"/>
        <family val="1"/>
      </rPr>
      <t>)</t>
    </r>
  </si>
  <si>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</si>
  <si>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</si>
  <si>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</si>
  <si>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</si>
  <si>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</si>
  <si>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</si>
  <si>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</si>
  <si>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</si>
  <si>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</si>
  <si>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</si>
  <si>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</si>
  <si>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</si>
  <si>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Các ô bôi vàng không thực hiện thống kê</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</si>
  <si>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</si>
  <si>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</si>
  <si>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</si>
  <si>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</si>
  <si>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</si>
  <si>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</si>
  <si>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</si>
  <si>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</si>
  <si>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</si>
  <si>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</si>
  <si>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</si>
  <si>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</si>
  <si>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</si>
  <si>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</si>
  <si>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</si>
  <si>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</si>
  <si>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</si>
  <si>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</si>
  <si>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</si>
  <si>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</si>
  <si>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</si>
  <si>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</si>
  <si>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</si>
  <si>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</si>
  <si>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</si>
  <si>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</si>
  <si>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</si>
  <si>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</si>
  <si>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Trần Thị Hoa</t>
  </si>
  <si>
    <t>Nguyễn Minh Tuệ</t>
  </si>
  <si>
    <t>KT.CỤC TRƯỞNG
PHÓ CỤC TRƯỞNG</t>
  </si>
  <si>
    <t>Chi cục THADS thành phố Đông Hà</t>
  </si>
  <si>
    <t>Chi cục THADS thị xã Quảng Trị</t>
  </si>
  <si>
    <t>Chi cục THADS huyện Vĩnh Linh</t>
  </si>
  <si>
    <t>Chi cục THADS huyện Gio Linh</t>
  </si>
  <si>
    <t>Chi cục THADS huyện Hải Lăng</t>
  </si>
  <si>
    <t>Chi cục THADS huyện Triệu Phong</t>
  </si>
  <si>
    <t>Chi cục THADS huyện Cam Lộ</t>
  </si>
  <si>
    <t>Chi cục THADS huyện Đakrông</t>
  </si>
  <si>
    <t>Chi cục THADS huyện Hướng Hóa</t>
  </si>
  <si>
    <t>Cục THADS tỉnh</t>
  </si>
  <si>
    <t/>
  </si>
  <si>
    <t>Cục THADS tỉnh Quảng Trị</t>
  </si>
  <si>
    <t>Chi cục THADS</t>
  </si>
  <si>
    <t>Chi cục THADS TP Đông Hà</t>
  </si>
  <si>
    <t>Chi cục THADS tx Quảng Trị</t>
  </si>
  <si>
    <t>Chi cục THADS H Vĩnh Linh</t>
  </si>
  <si>
    <t>Chi cục THADS H Gio Linh</t>
  </si>
  <si>
    <t>Chi cục THADS H Hải Lăng</t>
  </si>
  <si>
    <t>Chi cục THADS H Triệu Phong</t>
  </si>
  <si>
    <t>Chi cục THADS H Cam Lộ</t>
  </si>
  <si>
    <t>Chi cục THADS H Đakrông</t>
  </si>
  <si>
    <t>Chi cục THADS H Hướng Hoá</t>
  </si>
  <si>
    <t>Lê Thị Mỹ Hạnh</t>
  </si>
  <si>
    <t>Mai Anh Tuấn</t>
  </si>
  <si>
    <t>Phạm Vũ Ngọc Minh</t>
  </si>
  <si>
    <t>Trương Văn Đới</t>
  </si>
  <si>
    <t>Lê Đức Hòa</t>
  </si>
  <si>
    <t>Bùi Thị Bích Phượng</t>
  </si>
  <si>
    <t>Ngô Tú Ngọc</t>
  </si>
  <si>
    <t>Võ Đình Đạo</t>
  </si>
  <si>
    <t>Trần Thị Lý</t>
  </si>
  <si>
    <t>Trần Thanh Hải</t>
  </si>
  <si>
    <t>Nguyễn Đức Nhân</t>
  </si>
  <si>
    <t>Lê Giang Sơn</t>
  </si>
  <si>
    <t>Đào Thị Nhung</t>
  </si>
  <si>
    <t>Nguyễn Quốc Hùng</t>
  </si>
  <si>
    <t>Phan Văn Tăng</t>
  </si>
  <si>
    <t>Hoàng Thị Kim Anh</t>
  </si>
  <si>
    <t>Lê Thị Hải Châu</t>
  </si>
  <si>
    <t>Trần Thị Phượng</t>
  </si>
  <si>
    <t>Đỗ Thị Trang</t>
  </si>
  <si>
    <t>Thái Văn Thành</t>
  </si>
  <si>
    <t>Nguyễn Thị Hiền</t>
  </si>
  <si>
    <t>Nguyễn Thị Mỹ Hạnh</t>
  </si>
  <si>
    <t>Trần Văn Đạt</t>
  </si>
  <si>
    <t>Trần Phúc Kiều</t>
  </si>
  <si>
    <t>Nguyễn Xuân Đức</t>
  </si>
  <si>
    <t>Nguyễn Trình</t>
  </si>
  <si>
    <t>Hoàng Thị Chi Mai</t>
  </si>
  <si>
    <t>Nguyễn Ngọc Lành</t>
  </si>
  <si>
    <t>Nguyễn Thị Phượng</t>
  </si>
  <si>
    <t>Nguyễn Thị Miền</t>
  </si>
  <si>
    <t>Dương Thế Việt</t>
  </si>
  <si>
    <t>Phan Nhật Việt</t>
  </si>
  <si>
    <t>Vũ Hải Sơn</t>
  </si>
  <si>
    <t>Nguyễn Ngọc Cường</t>
  </si>
  <si>
    <t>Lê Nam Thanh Tài</t>
  </si>
  <si>
    <t>Nguyễn Hữu Khanh</t>
  </si>
  <si>
    <t>Chi cục THADS tp Đông Hà</t>
  </si>
  <si>
    <t>Hoàng Thị Thanh Trúc</t>
  </si>
  <si>
    <t>2.1.3</t>
  </si>
  <si>
    <t>2.1.4</t>
  </si>
  <si>
    <t>2.1.5</t>
  </si>
  <si>
    <t>2.1.6</t>
  </si>
  <si>
    <t>2.1.7</t>
  </si>
  <si>
    <t>2.1.8</t>
  </si>
  <si>
    <t>2.1.9</t>
  </si>
  <si>
    <t>Chi cục THADS H Hướng Hóa</t>
  </si>
  <si>
    <t>Tạ Công Tuấn</t>
  </si>
  <si>
    <t>Văn Viết Phúc</t>
  </si>
  <si>
    <t>Quảng Trị, ngày 02 tháng 4 năm 2021</t>
  </si>
  <si>
    <t>6 tháng / năm 2021</t>
  </si>
  <si>
    <r>
      <t xml:space="preserve">KẾT QUẢ ĐỀ NGHỊ, XÉT MIỄN VÀ GIẢM NGHĨA VỤ 
THI HÀNH ÁN DÂN SỰ
</t>
    </r>
    <r>
      <rPr>
        <sz val="13"/>
        <rFont val="Times New Roman"/>
        <family val="1"/>
      </rPr>
      <t>6 tháng/năm 2021</t>
    </r>
  </si>
  <si>
    <r>
      <t xml:space="preserve">KẾT QUẢ CƯỠNG CHẾ THI HÀNH ÁN DÂN SỰ
</t>
    </r>
    <r>
      <rPr>
        <sz val="13"/>
        <rFont val="Times New Roman"/>
        <family val="1"/>
      </rPr>
      <t>6 tháng/năm 2021</t>
    </r>
  </si>
  <si>
    <r>
      <t xml:space="preserve">KẾT QUẢ GIẢI QUYẾT KHIẾU NẠI, TỐ CÁO 
VỀ THI HÀNH ÁN DÂN SỰ
</t>
    </r>
    <r>
      <rPr>
        <sz val="13"/>
        <rFont val="Times New Roman"/>
        <family val="1"/>
      </rPr>
      <t>6 th</t>
    </r>
    <r>
      <rPr>
        <sz val="13"/>
        <rFont val="Times New Roman"/>
        <family val="1"/>
      </rPr>
      <t>áng/năm 2021</t>
    </r>
  </si>
  <si>
    <r>
      <t xml:space="preserve">TIẾP CÔNG DÂN TRONG THI HÀNH ÁN DÂN SỰ
</t>
    </r>
    <r>
      <rPr>
        <sz val="13"/>
        <rFont val="Times New Roman"/>
        <family val="1"/>
      </rPr>
      <t>6 t</t>
    </r>
    <r>
      <rPr>
        <sz val="13"/>
        <rFont val="Times New Roman"/>
        <family val="1"/>
      </rPr>
      <t>háng/năm 2021</t>
    </r>
  </si>
  <si>
    <r>
      <t xml:space="preserve">KẾT QUẢ GIÁM SÁT, KIỂM SÁT THI HÀNH ÁN DÂN SỰ
</t>
    </r>
    <r>
      <rPr>
        <sz val="13"/>
        <rFont val="Times New Roman"/>
        <family val="1"/>
      </rPr>
      <t>6 tháng/năm 2021</t>
    </r>
  </si>
  <si>
    <r>
      <t xml:space="preserve">KẾT QUẢ THEO DÕI VIỆC THI HÀNH  ÁN HÀNH CHÍNH 
</t>
    </r>
    <r>
      <rPr>
        <sz val="14"/>
        <rFont val="Times New Roman"/>
        <family val="1"/>
      </rPr>
      <t>6 tháng/năm 2021</t>
    </r>
  </si>
  <si>
    <r>
      <t xml:space="preserve">KẾT QUẢ BỒI THƯỜNG  NHÀ NƯỚC TRONG THI HÀNH ÁN DÂN SỰ
</t>
    </r>
    <r>
      <rPr>
        <sz val="14"/>
        <color indexed="8"/>
        <rFont val="Times New Roman"/>
        <family val="1"/>
      </rPr>
      <t>6 tháng/năm 2021</t>
    </r>
  </si>
  <si>
    <t>6 tháng/năm 2021</t>
  </si>
  <si>
    <t>KẾT QUẢ THI HÀNH ÁN DÂN SỰ TÍNH BẰNG TIỀN CHIA THEO CƠ QUAN THI HÀNH ÁN DÂN SỰ VÀ CHẤP HÀNH VIÊN
6 tháng/năm 2021</t>
  </si>
  <si>
    <t>KẾT QUẢ THI HÀNH ÁN DÂN SỰ TÍNH BẰNG VIỆC CHIA THEO CƠ QUAN THI HÀNH ÁN DÂN SỰ VÀ CHẤP HÀNH VIÊN
6 tháng/năm 2021</t>
  </si>
  <si>
    <t>KẾT QUẢ THI HÀNH  CHO NGÂN SÁCH NHÀ NƯỚC
6 tháng/năm 2021</t>
  </si>
  <si>
    <t>KẾT QUẢ THI HÀNH ÁN DÂN SỰ TÍNH BẰNG TIỀN
6 tháng/năm 2021</t>
  </si>
  <si>
    <t>KẾT QUẢ THI HÀNH ÁN DÂN SỰ TÍNH BẰNG VIỆC
6 tháng/năm 2021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</si>
</sst>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90">
    <font>
      <sz val="12"/>
      <name val="Times New Roman"/>
      <family val="1"/>
    </font>
    <font>
      <sz val="11"/>
      <color indexed="8"/>
      <name val="Calibri"/>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sz val="10"/>
      <name val="Times New Roman"/>
      <family val="1"/>
    </font>
    <font>
      <sz val="12"/>
      <color indexed="10"/>
      <name val="Times New Roman"/>
      <family val="1"/>
    </font>
    <font>
      <sz val="8.5"/>
      <name val="Times New Roman"/>
      <family val="1"/>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sz val="14"/>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9"/>
      <name val="Times New Roman"/>
      <family val="1"/>
    </font>
    <font>
      <i/>
      <sz val="11"/>
      <color indexed="8"/>
      <name val="Times New Roman"/>
      <family val="1"/>
    </font>
    <font>
      <sz val="10"/>
      <name val="Arial"/>
      <family val="2"/>
    </font>
    <font>
      <i/>
      <sz val="9"/>
      <name val="Times New Roman"/>
      <family val="1"/>
    </font>
    <font>
      <sz val="10"/>
      <color indexed="10"/>
      <name val="Times New Roman"/>
      <family val="1"/>
    </font>
    <font>
      <sz val="9"/>
      <color indexed="10"/>
      <name val="Times New Roman"/>
      <family val="1"/>
    </font>
    <font>
      <b/>
      <sz val="8"/>
      <name val="Times New Roman"/>
      <family val="1"/>
    </font>
    <font>
      <i/>
      <sz val="12"/>
      <color indexed="8"/>
      <name val="Times New Roman"/>
      <family val="1"/>
    </font>
    <font>
      <b/>
      <sz val="9"/>
      <color indexed="8"/>
      <name val="Times New Roman"/>
      <family val="1"/>
    </font>
    <font>
      <i/>
      <sz val="13"/>
      <name val="Times New Roman"/>
      <family val="1"/>
    </font>
    <font>
      <i/>
      <sz val="13"/>
      <name val=".VnTime"/>
      <family val="2"/>
    </font>
    <font>
      <i/>
      <sz val="12"/>
      <name val=".VnTime"/>
      <family val="2"/>
    </font>
    <font>
      <b/>
      <i/>
      <sz val="9"/>
      <name val="Times New Roman"/>
      <family val="1"/>
    </font>
    <font>
      <b/>
      <i/>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
      <sz val="9"/>
      <color rgb="FFFF0000"/>
      <name val="Times New Roman"/>
      <family val="1"/>
    </font>
    <font>
      <sz val="12"/>
      <color theme="0"/>
      <name val="Times New Roman"/>
      <family val="1"/>
    </font>
    <font>
      <b/>
      <sz val="9"/>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22"/>
        <bgColor indexed="64"/>
      </patternFill>
    </fill>
    <fill>
      <patternFill patternType="solid">
        <fgColor indexed="13"/>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style="thin"/>
      <right/>
      <top/>
      <bottom style="thin"/>
    </border>
    <border>
      <left/>
      <right style="thin"/>
      <top/>
      <bottom style="thin"/>
    </border>
    <border>
      <left/>
      <right style="thin"/>
      <top style="thin"/>
      <bottom style="thin"/>
    </border>
    <border>
      <left style="thin"/>
      <right style="thin"/>
      <top/>
      <bottom style="thin"/>
    </border>
    <border>
      <left/>
      <right/>
      <top style="thin"/>
      <bottom/>
    </border>
    <border>
      <left style="thin"/>
      <right style="thin"/>
      <top/>
      <bottom/>
    </border>
    <border>
      <left/>
      <right/>
      <top style="thin"/>
      <bottom style="thin"/>
    </border>
    <border>
      <left/>
      <right style="thin"/>
      <top style="thin"/>
      <bottom/>
    </border>
    <border>
      <left/>
      <right style="thin"/>
      <top/>
      <bottom/>
    </border>
    <border>
      <left style="thin"/>
      <right/>
      <top style="thin"/>
      <bottom/>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692">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9" fontId="0" fillId="33" borderId="0" xfId="61" applyFont="1" applyFill="1" applyAlignment="1">
      <alignment/>
    </xf>
    <xf numFmtId="0" fontId="0" fillId="33" borderId="0" xfId="0" applyNumberFormat="1" applyFont="1" applyFill="1" applyAlignment="1">
      <alignment/>
    </xf>
    <xf numFmtId="2" fontId="0" fillId="33" borderId="0" xfId="0" applyNumberFormat="1" applyFont="1" applyFill="1" applyAlignment="1">
      <alignment/>
    </xf>
    <xf numFmtId="49" fontId="18" fillId="33" borderId="0" xfId="0" applyNumberFormat="1" applyFont="1" applyFill="1" applyAlignment="1">
      <alignment/>
    </xf>
    <xf numFmtId="1" fontId="19" fillId="33" borderId="0" xfId="0" applyNumberFormat="1" applyFont="1" applyFill="1" applyAlignment="1">
      <alignment horizontal="center"/>
    </xf>
    <xf numFmtId="1" fontId="18" fillId="33" borderId="0" xfId="0" applyNumberFormat="1" applyFont="1" applyFill="1" applyAlignment="1">
      <alignment/>
    </xf>
    <xf numFmtId="49" fontId="18" fillId="33" borderId="0" xfId="0" applyNumberFormat="1" applyFont="1" applyFill="1" applyAlignment="1">
      <alignment horizontal="center"/>
    </xf>
    <xf numFmtId="2" fontId="18" fillId="33" borderId="0" xfId="0" applyNumberFormat="1" applyFont="1" applyFill="1" applyAlignment="1">
      <alignment horizontal="center"/>
    </xf>
    <xf numFmtId="1" fontId="18" fillId="33"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9" fontId="0" fillId="33" borderId="0" xfId="61" applyFont="1" applyFill="1" applyAlignment="1">
      <alignment horizontal="center" vertical="center"/>
    </xf>
    <xf numFmtId="164" fontId="11" fillId="33" borderId="10" xfId="42"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Alignment="1">
      <alignment/>
    </xf>
    <xf numFmtId="49" fontId="11" fillId="33" borderId="10" xfId="0" applyNumberFormat="1" applyFont="1" applyFill="1" applyBorder="1" applyAlignment="1">
      <alignment/>
    </xf>
    <xf numFmtId="49" fontId="11" fillId="33" borderId="11" xfId="0" applyNumberFormat="1" applyFont="1" applyFill="1" applyBorder="1" applyAlignment="1" applyProtection="1">
      <alignment vertical="center" wrapText="1"/>
      <protection/>
    </xf>
    <xf numFmtId="49" fontId="11" fillId="33"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left" vertical="center" wrapText="1"/>
      <protection/>
    </xf>
    <xf numFmtId="164" fontId="11" fillId="33" borderId="10" xfId="42"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64" fontId="11" fillId="0"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wrapText="1"/>
      <protection/>
    </xf>
    <xf numFmtId="49" fontId="0" fillId="33" borderId="0" xfId="0" applyNumberFormat="1" applyFill="1" applyAlignment="1">
      <alignment/>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left" vertical="center" wrapText="1"/>
      <protection/>
    </xf>
    <xf numFmtId="49" fontId="0" fillId="35" borderId="0" xfId="0" applyNumberFormat="1" applyFont="1" applyFill="1" applyAlignment="1">
      <alignment/>
    </xf>
    <xf numFmtId="49" fontId="0" fillId="34" borderId="0" xfId="0" applyNumberFormat="1" applyFont="1" applyFill="1" applyBorder="1" applyAlignment="1">
      <alignment vertical="top" wrapText="1"/>
    </xf>
    <xf numFmtId="49" fontId="0" fillId="34" borderId="0" xfId="0" applyNumberFormat="1" applyFont="1" applyFill="1" applyAlignment="1">
      <alignment/>
    </xf>
    <xf numFmtId="49" fontId="2" fillId="34" borderId="0" xfId="0" applyNumberFormat="1" applyFont="1" applyFill="1" applyAlignment="1">
      <alignment/>
    </xf>
    <xf numFmtId="49" fontId="18" fillId="34" borderId="0" xfId="0" applyNumberFormat="1" applyFont="1" applyFill="1" applyAlignment="1">
      <alignment/>
    </xf>
    <xf numFmtId="1" fontId="18" fillId="34" borderId="0" xfId="0" applyNumberFormat="1" applyFont="1" applyFill="1" applyAlignment="1">
      <alignment/>
    </xf>
    <xf numFmtId="1" fontId="18" fillId="34" borderId="0" xfId="0" applyNumberFormat="1" applyFont="1" applyFill="1" applyAlignment="1">
      <alignment horizontal="center"/>
    </xf>
    <xf numFmtId="2" fontId="18" fillId="34" borderId="0" xfId="0" applyNumberFormat="1" applyFont="1" applyFill="1" applyAlignment="1">
      <alignment horizontal="center"/>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11" fillId="34" borderId="10" xfId="0" applyNumberFormat="1" applyFont="1" applyFill="1" applyBorder="1" applyAlignment="1" applyProtection="1">
      <alignment horizontal="center" vertical="center" wrapText="1"/>
      <protection/>
    </xf>
    <xf numFmtId="164" fontId="11" fillId="34"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Border="1" applyAlignment="1">
      <alignment/>
    </xf>
    <xf numFmtId="49" fontId="0" fillId="34" borderId="0" xfId="0" applyNumberFormat="1" applyFont="1" applyFill="1" applyAlignment="1">
      <alignment horizontal="center"/>
    </xf>
    <xf numFmtId="49" fontId="0" fillId="34" borderId="0" xfId="0" applyNumberFormat="1" applyFont="1" applyFill="1" applyBorder="1" applyAlignment="1">
      <alignment/>
    </xf>
    <xf numFmtId="0" fontId="18" fillId="34" borderId="0" xfId="0" applyNumberFormat="1" applyFont="1" applyFill="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0" fontId="2" fillId="0" borderId="0" xfId="0" applyFont="1" applyAlignment="1">
      <alignment vertical="center"/>
    </xf>
    <xf numFmtId="0" fontId="20" fillId="0" borderId="10" xfId="0" applyFont="1" applyFill="1" applyBorder="1" applyAlignment="1">
      <alignment horizontal="center" vertical="center" wrapText="1"/>
    </xf>
    <xf numFmtId="49" fontId="5" fillId="36" borderId="10" xfId="0" applyNumberFormat="1" applyFont="1" applyFill="1" applyBorder="1" applyAlignment="1" applyProtection="1">
      <alignment horizontal="center" vertical="center" wrapText="1"/>
      <protection/>
    </xf>
    <xf numFmtId="49" fontId="20" fillId="33" borderId="10" xfId="0" applyNumberFormat="1" applyFont="1" applyFill="1" applyBorder="1" applyAlignment="1" applyProtection="1">
      <alignment horizontal="center" vertical="center"/>
      <protection/>
    </xf>
    <xf numFmtId="49" fontId="20" fillId="33" borderId="10" xfId="0" applyNumberFormat="1" applyFont="1" applyFill="1" applyBorder="1" applyAlignment="1" applyProtection="1">
      <alignment vertical="center"/>
      <protection/>
    </xf>
    <xf numFmtId="49" fontId="20" fillId="33" borderId="10" xfId="0" applyNumberFormat="1" applyFont="1" applyFill="1" applyBorder="1" applyAlignment="1">
      <alignment/>
    </xf>
    <xf numFmtId="49" fontId="20" fillId="33"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horizontal="left" vertical="center" wrapText="1"/>
      <protection/>
    </xf>
    <xf numFmtId="0" fontId="85"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49" fontId="0" fillId="0" borderId="0" xfId="0" applyNumberFormat="1" applyFont="1" applyAlignment="1">
      <alignment horizontal="left"/>
    </xf>
    <xf numFmtId="49" fontId="15" fillId="0" borderId="13" xfId="0" applyNumberFormat="1" applyFont="1" applyBorder="1" applyAlignment="1">
      <alignment/>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3" fillId="0" borderId="10" xfId="0" applyNumberFormat="1" applyFont="1" applyBorder="1" applyAlignment="1">
      <alignment horizontal="center"/>
    </xf>
    <xf numFmtId="49" fontId="0" fillId="0" borderId="13" xfId="0" applyNumberFormat="1" applyFill="1" applyBorder="1" applyAlignment="1">
      <alignment horizontal="left" vertical="top" wrapText="1"/>
    </xf>
    <xf numFmtId="49" fontId="9" fillId="0" borderId="13" xfId="0" applyNumberFormat="1" applyFont="1" applyFill="1" applyBorder="1" applyAlignment="1">
      <alignment horizontal="center" vertical="top" wrapText="1"/>
    </xf>
    <xf numFmtId="49" fontId="23" fillId="33" borderId="13" xfId="0" applyNumberFormat="1" applyFont="1" applyFill="1" applyBorder="1" applyAlignment="1">
      <alignment horizontal="center" vertical="top" wrapText="1"/>
    </xf>
    <xf numFmtId="1" fontId="23" fillId="33" borderId="13" xfId="0" applyNumberFormat="1" applyFont="1" applyFill="1" applyBorder="1" applyAlignment="1">
      <alignment horizontal="center" vertical="top" wrapText="1"/>
    </xf>
    <xf numFmtId="1" fontId="24" fillId="33" borderId="13" xfId="0" applyNumberFormat="1" applyFont="1" applyFill="1" applyBorder="1" applyAlignment="1">
      <alignment horizontal="center" vertical="top" wrapText="1"/>
    </xf>
    <xf numFmtId="49" fontId="8" fillId="0" borderId="14" xfId="0" applyNumberFormat="1" applyFont="1" applyBorder="1" applyAlignment="1">
      <alignment vertical="center" wrapText="1"/>
    </xf>
    <xf numFmtId="49" fontId="8" fillId="0" borderId="15" xfId="0" applyNumberFormat="1" applyFont="1" applyBorder="1" applyAlignment="1">
      <alignment vertical="center" wrapText="1"/>
    </xf>
    <xf numFmtId="49" fontId="8" fillId="0" borderId="0" xfId="0" applyNumberFormat="1" applyFont="1" applyBorder="1" applyAlignment="1">
      <alignment vertical="justify" textRotation="90" wrapText="1"/>
    </xf>
    <xf numFmtId="49" fontId="0" fillId="0" borderId="0" xfId="0" applyNumberFormat="1" applyFont="1" applyBorder="1" applyAlignment="1">
      <alignment/>
    </xf>
    <xf numFmtId="49" fontId="11" fillId="0" borderId="10" xfId="0" applyNumberFormat="1" applyFont="1" applyBorder="1" applyAlignment="1">
      <alignment horizontal="center"/>
    </xf>
    <xf numFmtId="0" fontId="0" fillId="0" borderId="0" xfId="0" applyAlignment="1">
      <alignment wrapText="1"/>
    </xf>
    <xf numFmtId="0" fontId="11" fillId="0" borderId="10" xfId="0" applyFont="1" applyBorder="1" applyAlignment="1">
      <alignment horizontal="center"/>
    </xf>
    <xf numFmtId="0" fontId="11" fillId="0" borderId="10" xfId="0" applyFont="1" applyBorder="1" applyAlignment="1">
      <alignment horizontal="center" wrapText="1"/>
    </xf>
    <xf numFmtId="49" fontId="25"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10" fillId="0" borderId="0" xfId="0" applyNumberFormat="1" applyFont="1" applyFill="1" applyBorder="1" applyAlignment="1">
      <alignment wrapText="1"/>
    </xf>
    <xf numFmtId="49" fontId="0" fillId="0" borderId="0" xfId="0" applyNumberFormat="1" applyAlignment="1">
      <alignment horizontal="center"/>
    </xf>
    <xf numFmtId="0" fontId="29" fillId="0" borderId="0" xfId="0" applyFont="1" applyAlignment="1">
      <alignment/>
    </xf>
    <xf numFmtId="49" fontId="0" fillId="0" borderId="0" xfId="0" applyNumberFormat="1" applyFill="1" applyAlignment="1">
      <alignment/>
    </xf>
    <xf numFmtId="0" fontId="30" fillId="0" borderId="13" xfId="0" applyFont="1" applyBorder="1" applyAlignment="1">
      <alignment/>
    </xf>
    <xf numFmtId="0" fontId="25" fillId="33" borderId="0" xfId="0" applyFont="1" applyFill="1" applyAlignment="1">
      <alignment/>
    </xf>
    <xf numFmtId="1" fontId="25" fillId="33" borderId="0" xfId="0" applyNumberFormat="1" applyFont="1" applyFill="1" applyAlignment="1">
      <alignment horizontal="center"/>
    </xf>
    <xf numFmtId="2" fontId="25" fillId="33" borderId="0" xfId="0" applyNumberFormat="1" applyFont="1" applyFill="1" applyAlignment="1">
      <alignment/>
    </xf>
    <xf numFmtId="0" fontId="31" fillId="0" borderId="13" xfId="0" applyFont="1" applyBorder="1" applyAlignment="1">
      <alignment/>
    </xf>
    <xf numFmtId="0" fontId="29" fillId="0" borderId="0" xfId="0" applyFont="1" applyFill="1" applyAlignment="1">
      <alignment/>
    </xf>
    <xf numFmtId="0" fontId="32" fillId="0" borderId="10" xfId="0" applyFont="1" applyBorder="1" applyAlignment="1">
      <alignment horizontal="center"/>
    </xf>
    <xf numFmtId="0" fontId="32" fillId="0" borderId="16" xfId="0" applyFont="1" applyBorder="1" applyAlignment="1">
      <alignment horizontal="center" vertical="center" wrapText="1"/>
    </xf>
    <xf numFmtId="0" fontId="31" fillId="0" borderId="0" xfId="0" applyFont="1" applyAlignment="1">
      <alignment horizontal="center"/>
    </xf>
    <xf numFmtId="0" fontId="29" fillId="0" borderId="0" xfId="0" applyFont="1" applyAlignment="1">
      <alignment horizontal="center"/>
    </xf>
    <xf numFmtId="0" fontId="31" fillId="0" borderId="0" xfId="0" applyFont="1" applyAlignment="1">
      <alignment/>
    </xf>
    <xf numFmtId="0" fontId="34" fillId="0" borderId="0" xfId="0" applyFont="1" applyBorder="1" applyAlignment="1">
      <alignment wrapText="1"/>
    </xf>
    <xf numFmtId="0" fontId="35" fillId="0" borderId="0" xfId="0" applyFont="1" applyBorder="1" applyAlignment="1">
      <alignment horizontal="center" wrapText="1"/>
    </xf>
    <xf numFmtId="0" fontId="32" fillId="33" borderId="0" xfId="0" applyFont="1" applyFill="1" applyBorder="1" applyAlignment="1">
      <alignment horizontal="center"/>
    </xf>
    <xf numFmtId="0" fontId="32" fillId="33" borderId="0" xfId="0" applyFont="1" applyFill="1" applyBorder="1" applyAlignment="1">
      <alignment/>
    </xf>
    <xf numFmtId="0" fontId="31" fillId="0" borderId="0" xfId="0" applyFont="1" applyFill="1" applyAlignment="1">
      <alignment/>
    </xf>
    <xf numFmtId="0" fontId="32" fillId="0" borderId="0" xfId="0" applyFont="1" applyFill="1" applyBorder="1" applyAlignment="1">
      <alignment/>
    </xf>
    <xf numFmtId="0" fontId="32" fillId="0" borderId="0" xfId="0" applyFont="1" applyFill="1" applyBorder="1" applyAlignment="1">
      <alignment horizontal="center"/>
    </xf>
    <xf numFmtId="0" fontId="36" fillId="0" borderId="0" xfId="0" applyFont="1" applyFill="1" applyAlignment="1">
      <alignment/>
    </xf>
    <xf numFmtId="0" fontId="32" fillId="0" borderId="0" xfId="0" applyFont="1" applyAlignment="1">
      <alignment/>
    </xf>
    <xf numFmtId="0" fontId="36" fillId="0" borderId="0" xfId="0" applyFont="1" applyAlignment="1">
      <alignment/>
    </xf>
    <xf numFmtId="0" fontId="35" fillId="0" borderId="0" xfId="0" applyNumberFormat="1" applyFont="1" applyBorder="1" applyAlignment="1">
      <alignment/>
    </xf>
    <xf numFmtId="0" fontId="35" fillId="0" borderId="0" xfId="0" applyNumberFormat="1" applyFont="1" applyBorder="1" applyAlignment="1">
      <alignment horizontal="center"/>
    </xf>
    <xf numFmtId="0" fontId="35" fillId="0" borderId="0" xfId="0" applyFont="1" applyAlignment="1">
      <alignment/>
    </xf>
    <xf numFmtId="49" fontId="33" fillId="0" borderId="0" xfId="0" applyNumberFormat="1" applyFont="1" applyAlignment="1">
      <alignment/>
    </xf>
    <xf numFmtId="49" fontId="32" fillId="0" borderId="0" xfId="0" applyNumberFormat="1" applyFont="1" applyAlignment="1">
      <alignment/>
    </xf>
    <xf numFmtId="49" fontId="37" fillId="0" borderId="0" xfId="0" applyNumberFormat="1" applyFont="1" applyBorder="1" applyAlignment="1">
      <alignment wrapText="1"/>
    </xf>
    <xf numFmtId="49" fontId="37" fillId="0" borderId="0" xfId="0" applyNumberFormat="1" applyFont="1" applyBorder="1" applyAlignment="1">
      <alignment horizontal="justify" vertical="justify" wrapText="1"/>
    </xf>
    <xf numFmtId="49" fontId="31" fillId="0" borderId="0" xfId="0" applyNumberFormat="1" applyFont="1" applyBorder="1" applyAlignment="1">
      <alignment/>
    </xf>
    <xf numFmtId="0" fontId="3" fillId="0" borderId="0" xfId="0" applyNumberFormat="1" applyFont="1" applyAlignment="1">
      <alignment/>
    </xf>
    <xf numFmtId="0" fontId="2" fillId="0" borderId="0" xfId="0" applyFont="1" applyAlignment="1">
      <alignment/>
    </xf>
    <xf numFmtId="0" fontId="38" fillId="33" borderId="0" xfId="0" applyNumberFormat="1" applyFont="1" applyFill="1" applyBorder="1" applyAlignment="1">
      <alignment horizontal="center" wrapText="1"/>
    </xf>
    <xf numFmtId="2" fontId="18" fillId="33" borderId="0" xfId="0" applyNumberFormat="1" applyFont="1" applyFill="1" applyAlignment="1">
      <alignment/>
    </xf>
    <xf numFmtId="49" fontId="31" fillId="0" borderId="0" xfId="0" applyNumberFormat="1" applyFont="1" applyFill="1" applyAlignment="1">
      <alignment/>
    </xf>
    <xf numFmtId="10" fontId="31" fillId="0" borderId="0" xfId="0" applyNumberFormat="1" applyFont="1" applyFill="1" applyAlignment="1">
      <alignment/>
    </xf>
    <xf numFmtId="49" fontId="6" fillId="0" borderId="0" xfId="58" applyNumberFormat="1" applyFont="1" applyFill="1" applyBorder="1" applyAlignment="1">
      <alignment vertical="center" wrapText="1"/>
      <protection/>
    </xf>
    <xf numFmtId="10" fontId="31" fillId="0" borderId="0" xfId="0" applyNumberFormat="1" applyFont="1" applyAlignment="1">
      <alignment/>
    </xf>
    <xf numFmtId="0" fontId="39" fillId="0" borderId="0" xfId="58" applyFont="1" applyBorder="1" applyAlignment="1">
      <alignment wrapText="1"/>
      <protection/>
    </xf>
    <xf numFmtId="49" fontId="40" fillId="0" borderId="0" xfId="58" applyNumberFormat="1" applyFont="1" applyFill="1" applyBorder="1" applyAlignment="1">
      <alignment vertical="center" wrapText="1"/>
      <protection/>
    </xf>
    <xf numFmtId="0" fontId="0" fillId="0" borderId="0" xfId="0" applyFont="1" applyAlignment="1">
      <alignment/>
    </xf>
    <xf numFmtId="49" fontId="5" fillId="0" borderId="0" xfId="0" applyNumberFormat="1" applyFont="1" applyAlignment="1">
      <alignment/>
    </xf>
    <xf numFmtId="49" fontId="36" fillId="0" borderId="0" xfId="0" applyNumberFormat="1" applyFont="1" applyAlignment="1">
      <alignment/>
    </xf>
    <xf numFmtId="49" fontId="31" fillId="0" borderId="0" xfId="0" applyNumberFormat="1" applyFont="1" applyAlignment="1">
      <alignment/>
    </xf>
    <xf numFmtId="49" fontId="11" fillId="35"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1" fontId="18" fillId="33" borderId="0" xfId="0" applyNumberFormat="1" applyFont="1" applyFill="1" applyBorder="1" applyAlignment="1">
      <alignment horizontal="center"/>
    </xf>
    <xf numFmtId="164" fontId="44" fillId="37" borderId="10" xfId="42"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3" borderId="0" xfId="0" applyNumberFormat="1" applyFont="1" applyFill="1" applyAlignment="1" applyProtection="1">
      <alignment/>
      <protection/>
    </xf>
    <xf numFmtId="1" fontId="19" fillId="33" borderId="0" xfId="0" applyNumberFormat="1" applyFont="1" applyFill="1" applyAlignment="1" applyProtection="1">
      <alignment horizontal="center"/>
      <protection/>
    </xf>
    <xf numFmtId="1" fontId="18" fillId="33"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0" fillId="33"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86"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18" fillId="33" borderId="0" xfId="0" applyNumberFormat="1" applyFont="1" applyFill="1" applyAlignment="1" applyProtection="1">
      <alignment/>
      <protection locked="0"/>
    </xf>
    <xf numFmtId="1" fontId="19" fillId="33" borderId="0" xfId="0" applyNumberFormat="1" applyFont="1" applyFill="1" applyAlignment="1" applyProtection="1">
      <alignment horizontal="center"/>
      <protection locked="0"/>
    </xf>
    <xf numFmtId="1" fontId="18"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8" fillId="33" borderId="10" xfId="0" applyNumberFormat="1" applyFont="1" applyFill="1" applyBorder="1" applyAlignment="1" applyProtection="1">
      <alignment horizontal="center" vertical="center" wrapText="1"/>
      <protection locked="0"/>
    </xf>
    <xf numFmtId="49" fontId="8" fillId="36" borderId="10" xfId="0" applyNumberFormat="1" applyFont="1" applyFill="1" applyBorder="1" applyAlignment="1" applyProtection="1">
      <alignment horizontal="center" vertical="center" wrapText="1"/>
      <protection locked="0"/>
    </xf>
    <xf numFmtId="49" fontId="8" fillId="36" borderId="11" xfId="0" applyNumberFormat="1" applyFont="1" applyFill="1" applyBorder="1" applyAlignment="1" applyProtection="1">
      <alignment horizontal="left" vertical="center" wrapText="1"/>
      <protection locked="0"/>
    </xf>
    <xf numFmtId="49" fontId="0" fillId="33" borderId="0" xfId="0" applyNumberFormat="1" applyFill="1" applyAlignment="1" applyProtection="1">
      <alignment/>
      <protection locked="0"/>
    </xf>
    <xf numFmtId="0" fontId="0" fillId="33" borderId="0" xfId="0" applyNumberFormat="1" applyFont="1" applyFill="1" applyAlignment="1" applyProtection="1">
      <alignment/>
      <protection locked="0"/>
    </xf>
    <xf numFmtId="49" fontId="0" fillId="33" borderId="0" xfId="0" applyNumberFormat="1" applyFont="1" applyFill="1" applyBorder="1" applyAlignment="1" applyProtection="1">
      <alignment/>
      <protection locked="0"/>
    </xf>
    <xf numFmtId="49" fontId="86"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86" fillId="33" borderId="0" xfId="0" applyNumberFormat="1" applyFont="1" applyFill="1" applyAlignment="1" applyProtection="1">
      <alignment/>
      <protection locked="0"/>
    </xf>
    <xf numFmtId="49" fontId="0" fillId="33" borderId="0" xfId="0" applyNumberFormat="1" applyFont="1" applyFill="1" applyAlignment="1" applyProtection="1">
      <alignment horizontal="center"/>
      <protection locked="0"/>
    </xf>
    <xf numFmtId="49" fontId="86" fillId="33" borderId="0" xfId="0" applyNumberFormat="1" applyFont="1" applyFill="1" applyAlignment="1" applyProtection="1">
      <alignment horizontal="center"/>
      <protection locked="0"/>
    </xf>
    <xf numFmtId="164" fontId="7" fillId="37" borderId="10" xfId="42" applyNumberFormat="1" applyFont="1" applyFill="1" applyBorder="1" applyAlignment="1">
      <alignment/>
    </xf>
    <xf numFmtId="164" fontId="7" fillId="37" borderId="10" xfId="42" applyNumberFormat="1" applyFont="1" applyFill="1" applyBorder="1" applyAlignment="1">
      <alignment vertical="center" wrapText="1"/>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14" fontId="0" fillId="0" borderId="10" xfId="0" applyNumberFormat="1" applyBorder="1" applyAlignment="1">
      <alignment horizontal="right"/>
    </xf>
    <xf numFmtId="0" fontId="0" fillId="0" borderId="10" xfId="0" applyFill="1" applyBorder="1" applyAlignment="1">
      <alignment wrapText="1"/>
    </xf>
    <xf numFmtId="49" fontId="11" fillId="33" borderId="10" xfId="0" applyNumberFormat="1" applyFont="1" applyFill="1" applyBorder="1" applyAlignment="1" applyProtection="1">
      <alignment horizontal="center" vertical="center" wrapText="1"/>
      <protection/>
    </xf>
    <xf numFmtId="49" fontId="11" fillId="36" borderId="10" xfId="0" applyNumberFormat="1" applyFont="1" applyFill="1" applyBorder="1" applyAlignment="1" applyProtection="1">
      <alignment horizontal="center" vertical="center" wrapText="1"/>
      <protection/>
    </xf>
    <xf numFmtId="49" fontId="11" fillId="36"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11" xfId="0" applyNumberFormat="1" applyFont="1" applyFill="1" applyBorder="1" applyAlignment="1" applyProtection="1">
      <alignment vertical="center" wrapText="1"/>
      <protection/>
    </xf>
    <xf numFmtId="49" fontId="6" fillId="0" borderId="10" xfId="0" applyNumberFormat="1" applyFont="1" applyBorder="1" applyAlignment="1">
      <alignment horizontal="center" vertical="center" wrapText="1"/>
    </xf>
    <xf numFmtId="49" fontId="11" fillId="33" borderId="10" xfId="0" applyNumberFormat="1" applyFont="1" applyFill="1" applyBorder="1" applyAlignment="1" applyProtection="1">
      <alignment horizontal="center" vertical="center" wrapText="1"/>
      <protection locked="0"/>
    </xf>
    <xf numFmtId="164" fontId="11" fillId="36" borderId="10" xfId="42" applyNumberFormat="1" applyFont="1" applyFill="1" applyBorder="1" applyAlignment="1" applyProtection="1">
      <alignment horizontal="center" vertical="center"/>
      <protection locked="0"/>
    </xf>
    <xf numFmtId="49" fontId="11"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164" fontId="11" fillId="33" borderId="10" xfId="42" applyNumberFormat="1" applyFont="1" applyFill="1" applyBorder="1" applyAlignment="1" applyProtection="1">
      <alignment horizontal="center" vertical="center"/>
      <protection locked="0"/>
    </xf>
    <xf numFmtId="164" fontId="11" fillId="35" borderId="17" xfId="42" applyNumberFormat="1" applyFont="1" applyFill="1" applyBorder="1" applyAlignment="1" applyProtection="1">
      <alignment vertical="center" wrapText="1"/>
      <protection locked="0"/>
    </xf>
    <xf numFmtId="49" fontId="11" fillId="33" borderId="0" xfId="0" applyNumberFormat="1" applyFont="1" applyFill="1" applyAlignment="1" applyProtection="1">
      <alignment/>
      <protection locked="0"/>
    </xf>
    <xf numFmtId="49" fontId="11" fillId="33" borderId="10" xfId="0" applyNumberFormat="1" applyFont="1" applyFill="1" applyBorder="1" applyAlignment="1" applyProtection="1">
      <alignment/>
      <protection locked="0"/>
    </xf>
    <xf numFmtId="49" fontId="11" fillId="33" borderId="11" xfId="0" applyNumberFormat="1" applyFont="1" applyFill="1" applyBorder="1" applyAlignment="1" applyProtection="1">
      <alignment vertical="center" wrapText="1"/>
      <protection locked="0"/>
    </xf>
    <xf numFmtId="164" fontId="11" fillId="33" borderId="17" xfId="42" applyNumberFormat="1" applyFont="1" applyFill="1" applyBorder="1" applyAlignment="1" applyProtection="1">
      <alignment vertical="center" wrapText="1"/>
      <protection locked="0"/>
    </xf>
    <xf numFmtId="10" fontId="11" fillId="36" borderId="10" xfId="61" applyNumberFormat="1" applyFont="1" applyFill="1" applyBorder="1" applyAlignment="1" applyProtection="1">
      <alignment horizontal="center" vertical="center"/>
      <protection locked="0"/>
    </xf>
    <xf numFmtId="0" fontId="2" fillId="38" borderId="10" xfId="0" applyFont="1" applyFill="1" applyBorder="1" applyAlignment="1">
      <alignment wrapText="1"/>
    </xf>
    <xf numFmtId="164" fontId="6" fillId="39" borderId="10" xfId="42" applyNumberFormat="1" applyFont="1" applyFill="1" applyBorder="1" applyAlignment="1" applyProtection="1">
      <alignment horizontal="center" vertical="center"/>
      <protection locked="0"/>
    </xf>
    <xf numFmtId="164" fontId="3" fillId="33" borderId="10" xfId="42" applyNumberFormat="1" applyFont="1" applyFill="1" applyBorder="1" applyAlignment="1" applyProtection="1">
      <alignment horizontal="center" vertical="center"/>
      <protection locked="0"/>
    </xf>
    <xf numFmtId="164" fontId="3" fillId="40" borderId="10" xfId="42" applyNumberFormat="1" applyFont="1" applyFill="1" applyBorder="1" applyAlignment="1" applyProtection="1">
      <alignment horizontal="center" vertical="center"/>
      <protection locked="0"/>
    </xf>
    <xf numFmtId="164" fontId="6" fillId="33" borderId="10" xfId="42" applyNumberFormat="1" applyFont="1" applyFill="1" applyBorder="1" applyAlignment="1" applyProtection="1">
      <alignment horizontal="center" vertical="center"/>
      <protection locked="0"/>
    </xf>
    <xf numFmtId="164" fontId="3" fillId="33" borderId="10" xfId="42"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86"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18" fillId="33" borderId="0" xfId="0" applyNumberFormat="1" applyFont="1" applyFill="1" applyAlignment="1" applyProtection="1">
      <alignment horizontal="center"/>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49" fontId="10" fillId="0" borderId="0" xfId="0" applyNumberFormat="1" applyFont="1" applyFill="1" applyAlignment="1">
      <alignment/>
    </xf>
    <xf numFmtId="164" fontId="9" fillId="0" borderId="0" xfId="42"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49" fontId="5" fillId="0" borderId="10" xfId="0" applyNumberFormat="1" applyFont="1" applyBorder="1" applyAlignment="1" applyProtection="1">
      <alignment horizontal="center"/>
      <protection locked="0"/>
    </xf>
    <xf numFmtId="49" fontId="5" fillId="33" borderId="10" xfId="0" applyNumberFormat="1" applyFont="1" applyFill="1" applyBorder="1" applyAlignment="1" applyProtection="1">
      <alignment horizontal="left"/>
      <protection locked="0"/>
    </xf>
    <xf numFmtId="49" fontId="20" fillId="0" borderId="10" xfId="0" applyNumberFormat="1" applyFont="1" applyBorder="1" applyAlignment="1" applyProtection="1">
      <alignment horizontal="center"/>
      <protection locked="0"/>
    </xf>
    <xf numFmtId="49" fontId="20" fillId="33" borderId="10" xfId="0" applyNumberFormat="1" applyFont="1" applyFill="1" applyBorder="1" applyAlignment="1" applyProtection="1">
      <alignment horizontal="left"/>
      <protection locked="0"/>
    </xf>
    <xf numFmtId="2" fontId="0" fillId="0" borderId="0" xfId="0" applyNumberFormat="1" applyAlignment="1" applyProtection="1">
      <alignment/>
      <protection locked="0"/>
    </xf>
    <xf numFmtId="49" fontId="6" fillId="0" borderId="10" xfId="0" applyNumberFormat="1" applyFont="1" applyBorder="1" applyAlignment="1" applyProtection="1">
      <alignment horizontal="center"/>
      <protection locked="0"/>
    </xf>
    <xf numFmtId="49" fontId="6" fillId="33" borderId="10" xfId="0" applyNumberFormat="1" applyFont="1" applyFill="1" applyBorder="1" applyAlignment="1" applyProtection="1">
      <alignment horizontal="left"/>
      <protection locked="0"/>
    </xf>
    <xf numFmtId="49" fontId="6" fillId="0" borderId="17"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164" fontId="9" fillId="0" borderId="0" xfId="42" applyNumberFormat="1" applyFont="1" applyFill="1" applyAlignment="1">
      <alignment/>
    </xf>
    <xf numFmtId="164" fontId="9" fillId="0" borderId="0" xfId="42" applyNumberFormat="1" applyFont="1" applyAlignment="1">
      <alignment/>
    </xf>
    <xf numFmtId="49" fontId="0" fillId="33" borderId="0" xfId="0" applyNumberFormat="1" applyFont="1" applyFill="1" applyAlignment="1">
      <alignment horizontal="left"/>
    </xf>
    <xf numFmtId="1" fontId="0" fillId="33" borderId="0" xfId="0" applyNumberFormat="1" applyFont="1" applyFill="1" applyAlignment="1">
      <alignment horizontal="center"/>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xf>
    <xf numFmtId="0" fontId="0" fillId="0" borderId="0" xfId="0" applyAlignment="1">
      <alignment/>
    </xf>
    <xf numFmtId="49" fontId="8" fillId="0" borderId="10" xfId="0" applyNumberFormat="1" applyFont="1" applyBorder="1" applyAlignment="1" applyProtection="1">
      <alignment horizontal="center" wrapText="1"/>
      <protection locked="0"/>
    </xf>
    <xf numFmtId="49" fontId="8" fillId="0" borderId="10" xfId="0" applyNumberFormat="1" applyFont="1" applyBorder="1" applyAlignment="1" applyProtection="1">
      <alignment horizontal="left" wrapText="1"/>
      <protection locked="0"/>
    </xf>
    <xf numFmtId="164" fontId="8" fillId="33" borderId="15" xfId="42" applyNumberFormat="1" applyFont="1" applyFill="1" applyBorder="1" applyAlignment="1" applyProtection="1">
      <alignment horizontal="center" wrapText="1"/>
      <protection locked="0"/>
    </xf>
    <xf numFmtId="164" fontId="11" fillId="33" borderId="17" xfId="42" applyNumberFormat="1" applyFont="1" applyFill="1" applyBorder="1" applyAlignment="1" applyProtection="1">
      <alignment horizontal="center"/>
      <protection locked="0"/>
    </xf>
    <xf numFmtId="164" fontId="11" fillId="33" borderId="15" xfId="42" applyNumberFormat="1" applyFont="1" applyFill="1" applyBorder="1" applyAlignment="1" applyProtection="1">
      <alignment horizontal="center"/>
      <protection locked="0"/>
    </xf>
    <xf numFmtId="49" fontId="8" fillId="0" borderId="0" xfId="0" applyNumberFormat="1" applyFont="1" applyBorder="1" applyAlignment="1" applyProtection="1">
      <alignment vertical="justify" textRotation="90" wrapText="1"/>
      <protection locked="0"/>
    </xf>
    <xf numFmtId="49" fontId="0" fillId="0" borderId="0" xfId="0" applyNumberFormat="1" applyFont="1" applyBorder="1" applyAlignment="1" applyProtection="1">
      <alignment/>
      <protection locked="0"/>
    </xf>
    <xf numFmtId="49" fontId="8" fillId="0" borderId="10" xfId="0" applyNumberFormat="1" applyFont="1" applyBorder="1" applyAlignment="1" applyProtection="1">
      <alignment horizontal="center"/>
      <protection locked="0"/>
    </xf>
    <xf numFmtId="49" fontId="8" fillId="33" borderId="10" xfId="0" applyNumberFormat="1" applyFont="1" applyFill="1" applyBorder="1" applyAlignment="1" applyProtection="1">
      <alignment horizontal="left"/>
      <protection locked="0"/>
    </xf>
    <xf numFmtId="49" fontId="8" fillId="0" borderId="17" xfId="0" applyNumberFormat="1" applyFont="1" applyBorder="1" applyAlignment="1" applyProtection="1">
      <alignment horizontal="center"/>
      <protection locked="0"/>
    </xf>
    <xf numFmtId="49" fontId="11" fillId="33" borderId="10" xfId="0" applyNumberFormat="1" applyFont="1" applyFill="1" applyBorder="1" applyAlignment="1" applyProtection="1">
      <alignment horizontal="left"/>
      <protection locked="0"/>
    </xf>
    <xf numFmtId="164" fontId="8" fillId="33" borderId="10" xfId="42" applyNumberFormat="1" applyFont="1" applyFill="1" applyBorder="1" applyAlignment="1" applyProtection="1">
      <alignment horizontal="center"/>
      <protection locked="0"/>
    </xf>
    <xf numFmtId="164" fontId="11" fillId="33" borderId="10" xfId="42" applyNumberFormat="1" applyFont="1" applyFill="1" applyBorder="1" applyAlignment="1" applyProtection="1">
      <alignment vertical="center"/>
      <protection locked="0"/>
    </xf>
    <xf numFmtId="164" fontId="11" fillId="33" borderId="10" xfId="42" applyNumberFormat="1" applyFont="1" applyFill="1" applyBorder="1" applyAlignment="1" applyProtection="1">
      <alignment/>
      <protection locked="0"/>
    </xf>
    <xf numFmtId="49" fontId="2" fillId="0" borderId="0" xfId="0" applyNumberFormat="1" applyFont="1" applyBorder="1" applyAlignment="1" applyProtection="1">
      <alignment/>
      <protection locked="0"/>
    </xf>
    <xf numFmtId="49" fontId="2" fillId="0" borderId="0" xfId="0" applyNumberFormat="1" applyFont="1" applyAlignment="1" applyProtection="1">
      <alignment/>
      <protection locked="0"/>
    </xf>
    <xf numFmtId="49" fontId="11" fillId="0" borderId="10" xfId="0" applyNumberFormat="1" applyFont="1" applyBorder="1" applyAlignment="1" applyProtection="1">
      <alignment horizontal="center"/>
      <protection locked="0"/>
    </xf>
    <xf numFmtId="49" fontId="10" fillId="0" borderId="0" xfId="0" applyNumberFormat="1" applyFont="1" applyFill="1" applyBorder="1" applyAlignment="1">
      <alignment vertical="center" wrapText="1"/>
    </xf>
    <xf numFmtId="49" fontId="10" fillId="0" borderId="0" xfId="0" applyNumberFormat="1" applyFont="1" applyFill="1" applyBorder="1" applyAlignment="1">
      <alignment/>
    </xf>
    <xf numFmtId="49" fontId="10" fillId="33" borderId="0" xfId="0" applyNumberFormat="1" applyFont="1" applyFill="1" applyBorder="1" applyAlignment="1">
      <alignment/>
    </xf>
    <xf numFmtId="43" fontId="9" fillId="0" borderId="0" xfId="42" applyFont="1" applyAlignment="1">
      <alignment/>
    </xf>
    <xf numFmtId="0" fontId="11" fillId="0" borderId="10" xfId="0" applyFont="1" applyBorder="1" applyAlignment="1" applyProtection="1">
      <alignment wrapText="1"/>
      <protection locked="0"/>
    </xf>
    <xf numFmtId="0" fontId="0" fillId="0" borderId="0" xfId="0" applyAlignment="1" applyProtection="1">
      <alignment/>
      <protection locked="0"/>
    </xf>
    <xf numFmtId="0" fontId="11" fillId="0" borderId="10" xfId="0" applyFont="1" applyBorder="1" applyAlignment="1" applyProtection="1">
      <alignment horizontal="center"/>
      <protection locked="0"/>
    </xf>
    <xf numFmtId="0" fontId="11" fillId="0" borderId="10" xfId="0" applyFont="1" applyBorder="1" applyAlignment="1" applyProtection="1">
      <alignment/>
      <protection locked="0"/>
    </xf>
    <xf numFmtId="164" fontId="22" fillId="33" borderId="10" xfId="42" applyNumberFormat="1" applyFont="1" applyFill="1" applyBorder="1" applyAlignment="1" applyProtection="1">
      <alignment horizontal="center" vertical="center"/>
      <protection locked="0"/>
    </xf>
    <xf numFmtId="164" fontId="22" fillId="33" borderId="10" xfId="42" applyNumberFormat="1" applyFont="1" applyFill="1" applyBorder="1" applyAlignment="1" applyProtection="1">
      <alignment vertical="center"/>
      <protection locked="0"/>
    </xf>
    <xf numFmtId="164" fontId="3" fillId="33" borderId="10" xfId="42" applyNumberFormat="1" applyFont="1" applyFill="1" applyBorder="1" applyAlignment="1" applyProtection="1">
      <alignment horizontal="center"/>
      <protection locked="0"/>
    </xf>
    <xf numFmtId="164" fontId="21" fillId="33" borderId="10" xfId="42" applyNumberFormat="1" applyFont="1" applyFill="1" applyBorder="1" applyAlignment="1" applyProtection="1">
      <alignment horizontal="center"/>
      <protection locked="0"/>
    </xf>
    <xf numFmtId="164" fontId="0" fillId="33" borderId="10" xfId="42" applyNumberFormat="1" applyFont="1" applyFill="1" applyBorder="1" applyAlignment="1" applyProtection="1">
      <alignment horizontal="center"/>
      <protection locked="0"/>
    </xf>
    <xf numFmtId="164" fontId="21" fillId="33" borderId="10" xfId="42" applyNumberFormat="1" applyFont="1" applyFill="1" applyBorder="1" applyAlignment="1" applyProtection="1">
      <alignment/>
      <protection locked="0"/>
    </xf>
    <xf numFmtId="49" fontId="0" fillId="0" borderId="0" xfId="0" applyNumberFormat="1" applyAlignment="1" applyProtection="1">
      <alignment/>
      <protection locked="0"/>
    </xf>
    <xf numFmtId="0" fontId="5" fillId="0" borderId="10" xfId="0" applyFont="1" applyBorder="1" applyAlignment="1" applyProtection="1">
      <alignment horizontal="center"/>
      <protection locked="0"/>
    </xf>
    <xf numFmtId="0" fontId="5" fillId="33" borderId="10" xfId="0" applyFont="1" applyFill="1" applyBorder="1" applyAlignment="1" applyProtection="1">
      <alignment horizontal="left"/>
      <protection locked="0"/>
    </xf>
    <xf numFmtId="0" fontId="20" fillId="0" borderId="10" xfId="0" applyFont="1" applyBorder="1" applyAlignment="1" applyProtection="1">
      <alignment horizontal="center"/>
      <protection locked="0"/>
    </xf>
    <xf numFmtId="0" fontId="33" fillId="0" borderId="10" xfId="0" applyFont="1" applyFill="1" applyBorder="1" applyAlignment="1">
      <alignment horizontal="center" vertical="center" wrapText="1"/>
    </xf>
    <xf numFmtId="0" fontId="33" fillId="0" borderId="10" xfId="0" applyFont="1" applyFill="1" applyBorder="1" applyAlignment="1">
      <alignment vertical="center" wrapText="1"/>
    </xf>
    <xf numFmtId="0" fontId="31" fillId="0" borderId="0" xfId="0" applyFont="1" applyAlignment="1" applyProtection="1">
      <alignment horizontal="center"/>
      <protection locked="0"/>
    </xf>
    <xf numFmtId="0" fontId="33" fillId="0" borderId="10" xfId="0" applyFont="1" applyBorder="1" applyAlignment="1" applyProtection="1">
      <alignment horizontal="center"/>
      <protection locked="0"/>
    </xf>
    <xf numFmtId="0" fontId="33" fillId="33" borderId="10" xfId="0" applyFont="1" applyFill="1" applyBorder="1" applyAlignment="1" applyProtection="1">
      <alignment horizontal="left"/>
      <protection locked="0"/>
    </xf>
    <xf numFmtId="0" fontId="29" fillId="0" borderId="0" xfId="0" applyFont="1" applyAlignment="1" applyProtection="1">
      <alignment/>
      <protection locked="0"/>
    </xf>
    <xf numFmtId="0" fontId="33" fillId="0" borderId="17" xfId="0" applyFont="1" applyBorder="1" applyAlignment="1" applyProtection="1">
      <alignment horizontal="center"/>
      <protection locked="0"/>
    </xf>
    <xf numFmtId="0" fontId="32" fillId="0" borderId="10" xfId="0" applyFont="1" applyBorder="1" applyAlignment="1" applyProtection="1">
      <alignment horizontal="center"/>
      <protection locked="0"/>
    </xf>
    <xf numFmtId="0" fontId="32" fillId="33" borderId="10" xfId="0" applyFont="1" applyFill="1" applyBorder="1" applyAlignment="1" applyProtection="1">
      <alignment horizontal="left"/>
      <protection locked="0"/>
    </xf>
    <xf numFmtId="164" fontId="32" fillId="33" borderId="10" xfId="42" applyNumberFormat="1" applyFont="1" applyFill="1" applyBorder="1" applyAlignment="1" applyProtection="1">
      <alignment horizontal="center"/>
      <protection locked="0"/>
    </xf>
    <xf numFmtId="164" fontId="31" fillId="33" borderId="10" xfId="42" applyNumberFormat="1" applyFont="1" applyFill="1" applyBorder="1" applyAlignment="1" applyProtection="1">
      <alignment horizontal="center"/>
      <protection locked="0"/>
    </xf>
    <xf numFmtId="164" fontId="33" fillId="33" borderId="10" xfId="42" applyNumberFormat="1" applyFont="1" applyFill="1" applyBorder="1" applyAlignment="1" applyProtection="1">
      <alignment horizontal="center"/>
      <protection locked="0"/>
    </xf>
    <xf numFmtId="164" fontId="33" fillId="33" borderId="10" xfId="42" applyNumberFormat="1" applyFont="1" applyFill="1" applyBorder="1" applyAlignment="1" applyProtection="1">
      <alignment/>
      <protection locked="0"/>
    </xf>
    <xf numFmtId="164" fontId="29" fillId="33" borderId="10" xfId="42" applyNumberFormat="1" applyFont="1" applyFill="1" applyBorder="1" applyAlignment="1" applyProtection="1">
      <alignment/>
      <protection locked="0"/>
    </xf>
    <xf numFmtId="49" fontId="8" fillId="0" borderId="12" xfId="0" applyNumberFormat="1" applyFont="1" applyFill="1" applyBorder="1" applyAlignment="1">
      <alignment horizontal="center" vertical="center" wrapText="1" readingOrder="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1" fillId="33" borderId="10" xfId="0" applyFont="1" applyFill="1" applyBorder="1" applyAlignment="1" applyProtection="1">
      <alignment horizontal="center" vertical="center" wrapText="1"/>
      <protection locked="0"/>
    </xf>
    <xf numFmtId="0" fontId="87" fillId="33" borderId="10" xfId="0" applyFont="1" applyFill="1" applyBorder="1" applyAlignment="1" applyProtection="1">
      <alignment horizontal="center" vertical="center" wrapText="1"/>
      <protection locked="0"/>
    </xf>
    <xf numFmtId="0" fontId="31" fillId="0" borderId="0" xfId="0" applyFont="1" applyAlignment="1" applyProtection="1">
      <alignment/>
      <protection locked="0"/>
    </xf>
    <xf numFmtId="0" fontId="11"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5" fillId="0" borderId="0" xfId="58" applyFont="1" applyBorder="1" applyAlignment="1">
      <alignment wrapText="1"/>
      <protection/>
    </xf>
    <xf numFmtId="0" fontId="20" fillId="0" borderId="0" xfId="58" applyFont="1" applyBorder="1" applyAlignment="1">
      <alignment vertical="center" wrapText="1"/>
      <protection/>
    </xf>
    <xf numFmtId="164" fontId="7" fillId="0" borderId="10" xfId="42" applyNumberFormat="1" applyFont="1" applyBorder="1" applyAlignment="1" applyProtection="1">
      <alignment/>
      <protection locked="0"/>
    </xf>
    <xf numFmtId="49" fontId="88" fillId="33" borderId="0" xfId="0" applyNumberFormat="1" applyFont="1" applyFill="1" applyAlignment="1" applyProtection="1">
      <alignment/>
      <protection/>
    </xf>
    <xf numFmtId="0" fontId="0" fillId="0" borderId="10" xfId="0" applyBorder="1" applyAlignment="1">
      <alignment horizontal="right" wrapText="1"/>
    </xf>
    <xf numFmtId="49" fontId="47" fillId="0" borderId="18" xfId="0" applyNumberFormat="1" applyFont="1" applyFill="1" applyBorder="1" applyAlignment="1" applyProtection="1">
      <alignment wrapText="1"/>
      <protection locked="0"/>
    </xf>
    <xf numFmtId="49" fontId="15" fillId="0" borderId="0" xfId="0" applyNumberFormat="1" applyFont="1" applyFill="1" applyBorder="1" applyAlignment="1" applyProtection="1">
      <alignment/>
      <protection locked="0"/>
    </xf>
    <xf numFmtId="49" fontId="15" fillId="33" borderId="0" xfId="0" applyNumberFormat="1" applyFont="1" applyFill="1" applyBorder="1" applyAlignment="1" applyProtection="1">
      <alignment/>
      <protection locked="0"/>
    </xf>
    <xf numFmtId="49" fontId="47" fillId="0" borderId="18" xfId="0" applyNumberFormat="1" applyFont="1" applyFill="1" applyBorder="1" applyAlignment="1" applyProtection="1">
      <alignment wrapText="1"/>
      <protection/>
    </xf>
    <xf numFmtId="49" fontId="15" fillId="0" borderId="0" xfId="0" applyNumberFormat="1" applyFont="1" applyFill="1" applyBorder="1" applyAlignment="1" applyProtection="1">
      <alignment/>
      <protection/>
    </xf>
    <xf numFmtId="49" fontId="15" fillId="33" borderId="0" xfId="0" applyNumberFormat="1" applyFont="1" applyFill="1" applyBorder="1" applyAlignment="1">
      <alignment/>
    </xf>
    <xf numFmtId="49" fontId="15" fillId="33" borderId="0" xfId="0" applyNumberFormat="1" applyFont="1" applyFill="1" applyAlignment="1">
      <alignment/>
    </xf>
    <xf numFmtId="49" fontId="47" fillId="0" borderId="18" xfId="0" applyNumberFormat="1" applyFont="1" applyFill="1" applyBorder="1" applyAlignment="1" applyProtection="1">
      <alignment vertical="center" wrapText="1"/>
      <protection/>
    </xf>
    <xf numFmtId="49" fontId="15" fillId="0" borderId="0" xfId="0" applyNumberFormat="1" applyFont="1" applyFill="1" applyAlignment="1">
      <alignment/>
    </xf>
    <xf numFmtId="49" fontId="47" fillId="0" borderId="18" xfId="0" applyNumberFormat="1" applyFont="1" applyFill="1" applyBorder="1" applyAlignment="1">
      <alignment wrapText="1"/>
    </xf>
    <xf numFmtId="49" fontId="48" fillId="0" borderId="0" xfId="0" applyNumberFormat="1" applyFont="1" applyAlignment="1">
      <alignment/>
    </xf>
    <xf numFmtId="49" fontId="15" fillId="0" borderId="0" xfId="0" applyNumberFormat="1" applyFont="1" applyAlignment="1">
      <alignment/>
    </xf>
    <xf numFmtId="49" fontId="49" fillId="0" borderId="0" xfId="0" applyNumberFormat="1" applyFont="1" applyAlignment="1">
      <alignment/>
    </xf>
    <xf numFmtId="49" fontId="50" fillId="0" borderId="18" xfId="0" applyNumberFormat="1" applyFont="1" applyBorder="1" applyAlignment="1">
      <alignment horizontal="center"/>
    </xf>
    <xf numFmtId="164" fontId="47" fillId="0" borderId="18" xfId="42" applyNumberFormat="1" applyFont="1" applyFill="1" applyBorder="1" applyAlignment="1">
      <alignment wrapText="1"/>
    </xf>
    <xf numFmtId="164" fontId="51" fillId="33" borderId="0" xfId="42" applyNumberFormat="1" applyFont="1" applyFill="1" applyBorder="1" applyAlignment="1">
      <alignment horizontal="center" wrapText="1"/>
    </xf>
    <xf numFmtId="164" fontId="47" fillId="33" borderId="0" xfId="42" applyNumberFormat="1" applyFont="1" applyFill="1" applyBorder="1" applyAlignment="1">
      <alignment horizontal="center"/>
    </xf>
    <xf numFmtId="164" fontId="41" fillId="33" borderId="0" xfId="42" applyNumberFormat="1" applyFont="1" applyFill="1" applyBorder="1" applyAlignment="1">
      <alignment horizontal="center"/>
    </xf>
    <xf numFmtId="49" fontId="47" fillId="0" borderId="0" xfId="0" applyNumberFormat="1" applyFont="1" applyAlignment="1">
      <alignment/>
    </xf>
    <xf numFmtId="0" fontId="15" fillId="0" borderId="0" xfId="0" applyFont="1" applyAlignment="1">
      <alignment/>
    </xf>
    <xf numFmtId="49" fontId="47" fillId="0" borderId="0" xfId="0" applyNumberFormat="1" applyFont="1" applyFill="1" applyBorder="1" applyAlignment="1">
      <alignment wrapText="1"/>
    </xf>
    <xf numFmtId="164" fontId="47" fillId="0" borderId="18" xfId="42" applyNumberFormat="1" applyFont="1" applyBorder="1" applyAlignment="1">
      <alignment/>
    </xf>
    <xf numFmtId="0" fontId="45" fillId="0" borderId="0" xfId="0" applyFont="1" applyAlignment="1">
      <alignment/>
    </xf>
    <xf numFmtId="49" fontId="14" fillId="0" borderId="18" xfId="58" applyNumberFormat="1" applyFont="1" applyFill="1" applyBorder="1" applyAlignment="1">
      <alignment vertical="center" wrapText="1"/>
      <protection/>
    </xf>
    <xf numFmtId="164" fontId="5" fillId="33" borderId="10" xfId="42" applyNumberFormat="1" applyFont="1" applyFill="1" applyBorder="1" applyAlignment="1" applyProtection="1">
      <alignment horizontal="center" vertical="center"/>
      <protection locked="0"/>
    </xf>
    <xf numFmtId="164" fontId="5" fillId="36" borderId="10" xfId="42" applyNumberFormat="1" applyFont="1" applyFill="1" applyBorder="1" applyAlignment="1" applyProtection="1">
      <alignment horizontal="center" vertical="center"/>
      <protection locked="0"/>
    </xf>
    <xf numFmtId="164" fontId="5" fillId="0" borderId="10" xfId="42" applyNumberFormat="1" applyFont="1" applyFill="1" applyBorder="1" applyAlignment="1" applyProtection="1">
      <alignment horizontal="center" vertical="center"/>
      <protection locked="0"/>
    </xf>
    <xf numFmtId="164" fontId="5" fillId="34" borderId="19" xfId="42" applyNumberFormat="1" applyFont="1" applyFill="1" applyBorder="1" applyAlignment="1" applyProtection="1">
      <alignment horizontal="center" vertical="center" wrapText="1"/>
      <protection locked="0"/>
    </xf>
    <xf numFmtId="164" fontId="5" fillId="33" borderId="10" xfId="42" applyNumberFormat="1" applyFont="1" applyFill="1" applyBorder="1" applyAlignment="1" applyProtection="1">
      <alignment horizontal="center"/>
      <protection locked="0"/>
    </xf>
    <xf numFmtId="10" fontId="5" fillId="36" borderId="10" xfId="61" applyNumberFormat="1" applyFont="1" applyFill="1" applyBorder="1" applyAlignment="1" applyProtection="1">
      <alignment horizontal="center" vertical="center"/>
      <protection locked="0"/>
    </xf>
    <xf numFmtId="164" fontId="20" fillId="34" borderId="10" xfId="42" applyNumberFormat="1" applyFont="1" applyFill="1" applyBorder="1" applyAlignment="1" applyProtection="1">
      <alignment horizontal="center" vertical="center"/>
      <protection locked="0"/>
    </xf>
    <xf numFmtId="164" fontId="20" fillId="36" borderId="10" xfId="42" applyNumberFormat="1" applyFont="1" applyFill="1" applyBorder="1" applyAlignment="1" applyProtection="1">
      <alignment horizontal="center" vertical="center"/>
      <protection locked="0"/>
    </xf>
    <xf numFmtId="164" fontId="20" fillId="33" borderId="10" xfId="42" applyNumberFormat="1" applyFont="1" applyFill="1" applyBorder="1" applyAlignment="1" applyProtection="1">
      <alignment horizontal="center" vertical="center"/>
      <protection locked="0"/>
    </xf>
    <xf numFmtId="10" fontId="20" fillId="36" borderId="10" xfId="61" applyNumberFormat="1" applyFont="1" applyFill="1" applyBorder="1" applyAlignment="1" applyProtection="1">
      <alignment horizontal="center" vertical="center"/>
      <protection locked="0"/>
    </xf>
    <xf numFmtId="49" fontId="8" fillId="0" borderId="11" xfId="57" applyNumberFormat="1" applyFont="1" applyFill="1" applyBorder="1" applyAlignment="1" applyProtection="1">
      <alignment vertical="center" wrapText="1"/>
      <protection/>
    </xf>
    <xf numFmtId="49" fontId="8" fillId="0" borderId="11" xfId="57" applyNumberFormat="1" applyFont="1" applyFill="1" applyBorder="1" applyAlignment="1" applyProtection="1">
      <alignment horizontal="center" vertical="center" wrapText="1"/>
      <protection/>
    </xf>
    <xf numFmtId="3" fontId="6" fillId="35" borderId="10" xfId="44" applyNumberFormat="1" applyFont="1" applyFill="1" applyBorder="1" applyAlignment="1" applyProtection="1">
      <alignment horizontal="center" vertical="center" shrinkToFit="1"/>
      <protection/>
    </xf>
    <xf numFmtId="3" fontId="6" fillId="36" borderId="10" xfId="44" applyNumberFormat="1" applyFont="1" applyFill="1" applyBorder="1" applyAlignment="1" applyProtection="1">
      <alignment horizontal="center" vertical="center" shrinkToFit="1"/>
      <protection/>
    </xf>
    <xf numFmtId="3" fontId="6" fillId="37" borderId="10" xfId="44" applyNumberFormat="1" applyFont="1" applyFill="1" applyBorder="1" applyAlignment="1" applyProtection="1">
      <alignment horizontal="center" vertical="center" shrinkToFit="1"/>
      <protection/>
    </xf>
    <xf numFmtId="165" fontId="6" fillId="36" borderId="10" xfId="61" applyNumberFormat="1" applyFont="1" applyFill="1" applyBorder="1" applyAlignment="1" applyProtection="1">
      <alignment horizontal="center" vertical="center" shrinkToFit="1"/>
      <protection/>
    </xf>
    <xf numFmtId="49" fontId="8" fillId="7" borderId="11" xfId="57" applyNumberFormat="1" applyFont="1" applyFill="1" applyBorder="1" applyAlignment="1" applyProtection="1">
      <alignment vertical="center" wrapText="1"/>
      <protection/>
    </xf>
    <xf numFmtId="3" fontId="6" fillId="7" borderId="10" xfId="44" applyNumberFormat="1" applyFont="1" applyFill="1" applyBorder="1" applyAlignment="1" applyProtection="1">
      <alignment horizontal="center" vertical="center" shrinkToFit="1"/>
      <protection/>
    </xf>
    <xf numFmtId="165" fontId="6" fillId="7" borderId="10" xfId="61" applyNumberFormat="1" applyFont="1" applyFill="1" applyBorder="1" applyAlignment="1" applyProtection="1">
      <alignment horizontal="center" vertical="center" shrinkToFit="1"/>
      <protection/>
    </xf>
    <xf numFmtId="49" fontId="11" fillId="0" borderId="11" xfId="57" applyNumberFormat="1" applyFont="1" applyFill="1" applyBorder="1" applyAlignment="1" applyProtection="1">
      <alignment vertical="center" wrapText="1"/>
      <protection/>
    </xf>
    <xf numFmtId="3" fontId="3" fillId="35" borderId="10" xfId="44" applyNumberFormat="1" applyFont="1" applyFill="1" applyBorder="1" applyAlignment="1" applyProtection="1">
      <alignment horizontal="center" vertical="center" shrinkToFit="1"/>
      <protection/>
    </xf>
    <xf numFmtId="49" fontId="8" fillId="2" borderId="11" xfId="57" applyNumberFormat="1" applyFont="1" applyFill="1" applyBorder="1" applyAlignment="1" applyProtection="1">
      <alignment vertical="center" wrapText="1"/>
      <protection/>
    </xf>
    <xf numFmtId="3" fontId="6" fillId="2" borderId="10" xfId="44" applyNumberFormat="1" applyFont="1" applyFill="1" applyBorder="1" applyAlignment="1" applyProtection="1">
      <alignment horizontal="center" vertical="center" shrinkToFit="1"/>
      <protection/>
    </xf>
    <xf numFmtId="165" fontId="6" fillId="2" borderId="10" xfId="61" applyNumberFormat="1" applyFont="1" applyFill="1" applyBorder="1" applyAlignment="1" applyProtection="1">
      <alignment horizontal="center" vertical="center" shrinkToFit="1"/>
      <protection/>
    </xf>
    <xf numFmtId="0" fontId="8" fillId="0" borderId="11" xfId="57" applyNumberFormat="1" applyFont="1" applyFill="1" applyBorder="1" applyAlignment="1" applyProtection="1">
      <alignment vertical="center" wrapText="1"/>
      <protection/>
    </xf>
    <xf numFmtId="0" fontId="8" fillId="7" borderId="11" xfId="57" applyNumberFormat="1" applyFont="1" applyFill="1" applyBorder="1" applyAlignment="1" applyProtection="1">
      <alignment vertical="center" wrapText="1"/>
      <protection/>
    </xf>
    <xf numFmtId="0" fontId="11" fillId="0" borderId="11" xfId="57" applyNumberFormat="1" applyFont="1" applyFill="1" applyBorder="1" applyAlignment="1" applyProtection="1">
      <alignment vertical="center" wrapText="1"/>
      <protection/>
    </xf>
    <xf numFmtId="0" fontId="8" fillId="2" borderId="11" xfId="57" applyNumberFormat="1" applyFont="1" applyFill="1" applyBorder="1" applyAlignment="1" applyProtection="1">
      <alignment vertical="center" wrapText="1"/>
      <protection/>
    </xf>
    <xf numFmtId="164" fontId="11" fillId="36" borderId="10" xfId="42" applyNumberFormat="1" applyFont="1" applyFill="1" applyBorder="1" applyAlignment="1" applyProtection="1">
      <alignment horizontal="center" vertical="center"/>
      <protection locked="0"/>
    </xf>
    <xf numFmtId="10" fontId="11" fillId="36" borderId="10" xfId="61" applyNumberFormat="1" applyFont="1" applyFill="1" applyBorder="1" applyAlignment="1" applyProtection="1">
      <alignment horizontal="center" vertical="center"/>
      <protection locked="0"/>
    </xf>
    <xf numFmtId="164" fontId="8" fillId="36" borderId="10" xfId="42" applyNumberFormat="1" applyFont="1" applyFill="1" applyBorder="1" applyAlignment="1" applyProtection="1">
      <alignment horizontal="center" vertical="center"/>
      <protection locked="0"/>
    </xf>
    <xf numFmtId="164" fontId="11" fillId="33" borderId="17" xfId="42" applyNumberFormat="1" applyFont="1" applyFill="1" applyBorder="1" applyAlignment="1" applyProtection="1">
      <alignment vertical="center" wrapText="1"/>
      <protection locked="0"/>
    </xf>
    <xf numFmtId="164" fontId="11" fillId="33" borderId="10" xfId="42" applyNumberFormat="1" applyFont="1" applyFill="1" applyBorder="1" applyAlignment="1" applyProtection="1">
      <alignment horizontal="center" vertical="center"/>
      <protection locked="0"/>
    </xf>
    <xf numFmtId="164" fontId="11" fillId="37" borderId="10" xfId="42" applyNumberFormat="1" applyFont="1" applyFill="1" applyBorder="1" applyAlignment="1" applyProtection="1">
      <alignment horizontal="center" vertical="center"/>
      <protection locked="0"/>
    </xf>
    <xf numFmtId="164" fontId="8" fillId="37" borderId="10" xfId="42" applyNumberFormat="1" applyFont="1" applyFill="1" applyBorder="1" applyAlignment="1" applyProtection="1">
      <alignment horizontal="center" vertical="center"/>
      <protection locked="0"/>
    </xf>
    <xf numFmtId="164" fontId="8" fillId="36" borderId="10" xfId="42" applyNumberFormat="1" applyFont="1" applyFill="1" applyBorder="1" applyAlignment="1" applyProtection="1">
      <alignment horizontal="center" vertical="center"/>
      <protection locked="0"/>
    </xf>
    <xf numFmtId="10" fontId="8" fillId="36" borderId="10" xfId="61" applyNumberFormat="1" applyFont="1" applyFill="1" applyBorder="1" applyAlignment="1" applyProtection="1">
      <alignment horizontal="center" vertical="center"/>
      <protection locked="0"/>
    </xf>
    <xf numFmtId="3" fontId="5" fillId="36" borderId="10" xfId="44" applyNumberFormat="1" applyFont="1" applyFill="1" applyBorder="1" applyAlignment="1" applyProtection="1">
      <alignment horizontal="center" vertical="center"/>
      <protection/>
    </xf>
    <xf numFmtId="3" fontId="5" fillId="35" borderId="10" xfId="44" applyNumberFormat="1" applyFont="1" applyFill="1" applyBorder="1" applyAlignment="1" applyProtection="1">
      <alignment horizontal="center" vertical="center"/>
      <protection/>
    </xf>
    <xf numFmtId="165" fontId="5" fillId="36" borderId="10" xfId="61" applyNumberFormat="1" applyFont="1" applyFill="1" applyBorder="1" applyAlignment="1" applyProtection="1">
      <alignment horizontal="center" vertical="center"/>
      <protection/>
    </xf>
    <xf numFmtId="3" fontId="5" fillId="7" borderId="10" xfId="44" applyNumberFormat="1" applyFont="1" applyFill="1" applyBorder="1" applyAlignment="1" applyProtection="1">
      <alignment horizontal="center" vertical="center"/>
      <protection/>
    </xf>
    <xf numFmtId="165" fontId="5" fillId="7" borderId="10" xfId="61" applyNumberFormat="1" applyFont="1" applyFill="1" applyBorder="1" applyAlignment="1" applyProtection="1">
      <alignment horizontal="center" vertical="center"/>
      <protection/>
    </xf>
    <xf numFmtId="3" fontId="20" fillId="35" borderId="10" xfId="44" applyNumberFormat="1" applyFont="1" applyFill="1" applyBorder="1" applyAlignment="1" applyProtection="1">
      <alignment horizontal="center" vertical="center"/>
      <protection/>
    </xf>
    <xf numFmtId="3" fontId="5" fillId="2" borderId="10" xfId="44" applyNumberFormat="1" applyFont="1" applyFill="1" applyBorder="1" applyAlignment="1" applyProtection="1">
      <alignment horizontal="center" vertical="center"/>
      <protection/>
    </xf>
    <xf numFmtId="165" fontId="5" fillId="2" borderId="10" xfId="61" applyNumberFormat="1" applyFont="1" applyFill="1" applyBorder="1" applyAlignment="1" applyProtection="1">
      <alignment horizontal="center" vertical="center"/>
      <protection/>
    </xf>
    <xf numFmtId="164" fontId="11" fillId="33" borderId="10" xfId="42" applyNumberFormat="1" applyFont="1" applyFill="1" applyBorder="1" applyAlignment="1" applyProtection="1">
      <alignment horizontal="center"/>
      <protection locked="0"/>
    </xf>
    <xf numFmtId="164" fontId="8" fillId="4" borderId="15" xfId="42" applyNumberFormat="1" applyFont="1" applyFill="1" applyBorder="1" applyAlignment="1" applyProtection="1">
      <alignment horizontal="center" wrapText="1"/>
      <protection locked="0"/>
    </xf>
    <xf numFmtId="164" fontId="8" fillId="7" borderId="15" xfId="42" applyNumberFormat="1" applyFont="1" applyFill="1" applyBorder="1" applyAlignment="1" applyProtection="1">
      <alignment horizontal="center" wrapText="1"/>
      <protection locked="0"/>
    </xf>
    <xf numFmtId="164" fontId="8" fillId="6" borderId="15" xfId="42" applyNumberFormat="1" applyFont="1" applyFill="1" applyBorder="1" applyAlignment="1" applyProtection="1">
      <alignment horizontal="center" wrapText="1"/>
      <protection locked="0"/>
    </xf>
    <xf numFmtId="0" fontId="8" fillId="6" borderId="10" xfId="0" applyFont="1" applyFill="1" applyBorder="1" applyAlignment="1" applyProtection="1">
      <alignment wrapText="1"/>
      <protection locked="0"/>
    </xf>
    <xf numFmtId="0" fontId="8" fillId="0" borderId="10" xfId="0" applyFont="1" applyBorder="1" applyAlignment="1" applyProtection="1">
      <alignment wrapText="1"/>
      <protection locked="0"/>
    </xf>
    <xf numFmtId="49" fontId="3" fillId="0" borderId="10" xfId="0" applyNumberFormat="1" applyFont="1" applyFill="1" applyBorder="1" applyAlignment="1" applyProtection="1">
      <alignment horizontal="left"/>
      <protection locked="0"/>
    </xf>
    <xf numFmtId="0" fontId="20" fillId="0" borderId="10" xfId="0" applyFont="1" applyFill="1" applyBorder="1" applyAlignment="1" applyProtection="1">
      <alignment horizontal="left"/>
      <protection locked="0"/>
    </xf>
    <xf numFmtId="164" fontId="3" fillId="0" borderId="10" xfId="42" applyNumberFormat="1" applyFont="1" applyBorder="1" applyAlignment="1" applyProtection="1">
      <alignment/>
      <protection locked="0"/>
    </xf>
    <xf numFmtId="164" fontId="3" fillId="33" borderId="10" xfId="42" applyNumberFormat="1" applyFont="1" applyFill="1" applyBorder="1" applyAlignment="1" applyProtection="1">
      <alignment/>
      <protection locked="0"/>
    </xf>
    <xf numFmtId="164" fontId="11" fillId="33" borderId="15" xfId="42" applyNumberFormat="1" applyFont="1" applyFill="1" applyBorder="1" applyAlignment="1" applyProtection="1">
      <alignment horizontal="center" wrapText="1"/>
      <protection locked="0"/>
    </xf>
    <xf numFmtId="0" fontId="0" fillId="0" borderId="18" xfId="0" applyBorder="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wrapText="1"/>
    </xf>
    <xf numFmtId="0" fontId="12" fillId="38" borderId="10" xfId="0" applyFont="1" applyFill="1" applyBorder="1" applyAlignment="1">
      <alignment horizontal="center" wrapText="1"/>
    </xf>
    <xf numFmtId="0" fontId="12" fillId="34" borderId="10" xfId="0" applyFont="1" applyFill="1" applyBorder="1" applyAlignment="1">
      <alignment horizontal="left" vertical="center" wrapText="1"/>
    </xf>
    <xf numFmtId="0" fontId="2" fillId="34" borderId="10" xfId="0" applyFont="1" applyFill="1" applyBorder="1" applyAlignment="1">
      <alignment horizontal="left"/>
    </xf>
    <xf numFmtId="49" fontId="9" fillId="0" borderId="0" xfId="0" applyNumberFormat="1" applyFont="1" applyFill="1" applyBorder="1" applyAlignment="1" applyProtection="1">
      <alignment horizontal="center" vertical="top" wrapText="1"/>
      <protection locked="0"/>
    </xf>
    <xf numFmtId="0" fontId="8" fillId="33" borderId="12" xfId="0" applyNumberFormat="1" applyFont="1" applyFill="1" applyBorder="1" applyAlignment="1" applyProtection="1">
      <alignment horizontal="center" vertical="center" wrapText="1"/>
      <protection locked="0"/>
    </xf>
    <xf numFmtId="0" fontId="8" fillId="33" borderId="19"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49" fontId="8" fillId="33" borderId="10"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20" xfId="0" applyNumberFormat="1" applyFont="1" applyFill="1" applyBorder="1" applyAlignment="1" applyProtection="1">
      <alignment horizontal="center" vertical="center" wrapText="1"/>
      <protection locked="0"/>
    </xf>
    <xf numFmtId="49" fontId="8" fillId="33" borderId="16" xfId="0" applyNumberFormat="1" applyFont="1" applyFill="1" applyBorder="1" applyAlignment="1" applyProtection="1">
      <alignment horizontal="center" vertical="center" wrapText="1"/>
      <protection locked="0"/>
    </xf>
    <xf numFmtId="43" fontId="0" fillId="0" borderId="0" xfId="42" applyFont="1" applyFill="1" applyBorder="1" applyAlignment="1" applyProtection="1">
      <alignment horizontal="left" vertical="top" wrapText="1"/>
      <protection locked="0"/>
    </xf>
    <xf numFmtId="49" fontId="15" fillId="0" borderId="13" xfId="0" applyNumberFormat="1" applyFont="1" applyFill="1" applyBorder="1" applyAlignment="1" applyProtection="1">
      <alignment horizontal="right"/>
      <protection locked="0"/>
    </xf>
    <xf numFmtId="14" fontId="47" fillId="0" borderId="18" xfId="42" applyNumberFormat="1" applyFont="1" applyFill="1" applyBorder="1" applyAlignment="1" applyProtection="1">
      <alignment horizontal="center" wrapText="1"/>
      <protection locked="0"/>
    </xf>
    <xf numFmtId="43" fontId="47" fillId="0" borderId="18" xfId="42" applyFont="1" applyFill="1" applyBorder="1" applyAlignment="1" applyProtection="1">
      <alignment horizontal="center" wrapText="1"/>
      <protection locked="0"/>
    </xf>
    <xf numFmtId="49" fontId="8" fillId="33" borderId="12" xfId="0" applyNumberFormat="1" applyFont="1" applyFill="1" applyBorder="1" applyAlignment="1" applyProtection="1">
      <alignment horizontal="center" vertical="center" wrapText="1"/>
      <protection locked="0"/>
    </xf>
    <xf numFmtId="49" fontId="8" fillId="33" borderId="19" xfId="0" applyNumberFormat="1" applyFont="1" applyFill="1" applyBorder="1" applyAlignment="1" applyProtection="1">
      <alignment horizontal="center" vertical="center" wrapText="1"/>
      <protection locked="0"/>
    </xf>
    <xf numFmtId="49" fontId="8" fillId="33" borderId="17" xfId="0" applyNumberFormat="1" applyFont="1" applyFill="1" applyBorder="1" applyAlignment="1" applyProtection="1">
      <alignment horizontal="center" vertical="center" wrapText="1"/>
      <protection locked="0"/>
    </xf>
    <xf numFmtId="164" fontId="9" fillId="0" borderId="0" xfId="42" applyNumberFormat="1" applyFont="1" applyFill="1" applyAlignment="1" applyProtection="1">
      <alignment horizontal="center" wrapText="1"/>
      <protection locked="0"/>
    </xf>
    <xf numFmtId="49" fontId="10" fillId="0" borderId="0" xfId="0" applyNumberFormat="1" applyFont="1" applyFill="1" applyBorder="1" applyAlignment="1" applyProtection="1">
      <alignment horizontal="center" vertical="top" wrapText="1"/>
      <protection locked="0"/>
    </xf>
    <xf numFmtId="14" fontId="47" fillId="0" borderId="18" xfId="42" applyNumberFormat="1" applyFont="1" applyFill="1" applyBorder="1" applyAlignment="1" applyProtection="1">
      <alignment horizontal="center" vertical="center" wrapText="1"/>
      <protection locked="0"/>
    </xf>
    <xf numFmtId="43" fontId="47" fillId="0" borderId="18" xfId="42" applyFont="1" applyFill="1" applyBorder="1" applyAlignment="1" applyProtection="1">
      <alignment horizontal="center" vertical="center" wrapText="1"/>
      <protection locked="0"/>
    </xf>
    <xf numFmtId="0" fontId="9" fillId="0" borderId="0" xfId="0" applyFont="1" applyAlignment="1">
      <alignment horizontal="center" wrapText="1"/>
    </xf>
    <xf numFmtId="0" fontId="11" fillId="33" borderId="11" xfId="0" applyNumberFormat="1" applyFont="1" applyFill="1" applyBorder="1" applyAlignment="1" applyProtection="1">
      <alignment horizontal="center" vertical="center" wrapText="1"/>
      <protection locked="0"/>
    </xf>
    <xf numFmtId="0" fontId="11" fillId="33" borderId="16" xfId="0" applyNumberFormat="1" applyFont="1" applyFill="1" applyBorder="1" applyAlignment="1" applyProtection="1">
      <alignment horizontal="center" vertical="center" wrapText="1"/>
      <protection locked="0"/>
    </xf>
    <xf numFmtId="1" fontId="8" fillId="33" borderId="21" xfId="0" applyNumberFormat="1" applyFont="1" applyFill="1" applyBorder="1" applyAlignment="1" applyProtection="1">
      <alignment horizontal="center" vertical="center" wrapText="1"/>
      <protection locked="0"/>
    </xf>
    <xf numFmtId="1" fontId="8" fillId="33" borderId="22" xfId="0" applyNumberFormat="1" applyFont="1" applyFill="1" applyBorder="1" applyAlignment="1" applyProtection="1">
      <alignment horizontal="center" vertical="center" wrapText="1"/>
      <protection locked="0"/>
    </xf>
    <xf numFmtId="1" fontId="8" fillId="33" borderId="15" xfId="0" applyNumberFormat="1" applyFont="1" applyFill="1" applyBorder="1" applyAlignment="1" applyProtection="1">
      <alignment horizontal="center" vertical="center" wrapText="1"/>
      <protection locked="0"/>
    </xf>
    <xf numFmtId="43" fontId="9" fillId="0" borderId="0" xfId="42" applyFont="1" applyFill="1" applyAlignment="1" applyProtection="1">
      <alignment horizontal="center" wrapText="1"/>
      <protection locked="0"/>
    </xf>
    <xf numFmtId="49" fontId="12" fillId="0" borderId="13" xfId="0" applyNumberFormat="1" applyFont="1" applyBorder="1" applyAlignment="1" applyProtection="1">
      <alignment horizontal="center" vertical="center" wrapText="1"/>
      <protection/>
    </xf>
    <xf numFmtId="49" fontId="12" fillId="0" borderId="13"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3" fillId="0" borderId="18" xfId="0" applyNumberFormat="1" applyFont="1" applyBorder="1" applyAlignment="1" applyProtection="1">
      <alignment horizontal="justify" vertical="center" wrapText="1"/>
      <protection/>
    </xf>
    <xf numFmtId="49" fontId="88" fillId="0" borderId="0" xfId="0" applyNumberFormat="1" applyFont="1" applyAlignment="1" applyProtection="1">
      <alignment horizontal="left"/>
      <protection/>
    </xf>
    <xf numFmtId="14" fontId="47" fillId="0" borderId="18" xfId="42" applyNumberFormat="1" applyFont="1" applyFill="1" applyBorder="1" applyAlignment="1" applyProtection="1">
      <alignment horizontal="center" wrapText="1"/>
      <protection/>
    </xf>
    <xf numFmtId="43" fontId="47" fillId="0" borderId="18" xfId="42" applyFont="1" applyFill="1" applyBorder="1" applyAlignment="1" applyProtection="1">
      <alignment horizontal="center" wrapText="1"/>
      <protection/>
    </xf>
    <xf numFmtId="14" fontId="47" fillId="0" borderId="18" xfId="42" applyNumberFormat="1" applyFont="1" applyFill="1" applyBorder="1" applyAlignment="1" applyProtection="1">
      <alignment horizontal="center" vertical="center" wrapText="1"/>
      <protection/>
    </xf>
    <xf numFmtId="43" fontId="47" fillId="0" borderId="18"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top" wrapText="1"/>
      <protection/>
    </xf>
    <xf numFmtId="49" fontId="10" fillId="0" borderId="0" xfId="0" applyNumberFormat="1" applyFont="1" applyFill="1" applyBorder="1" applyAlignment="1" applyProtection="1">
      <alignment horizontal="center" vertical="top" wrapText="1"/>
      <protection/>
    </xf>
    <xf numFmtId="0" fontId="9" fillId="0" borderId="0" xfId="0" applyFont="1" applyAlignment="1" applyProtection="1">
      <alignment horizontal="center" wrapText="1"/>
      <protection/>
    </xf>
    <xf numFmtId="164" fontId="9" fillId="0" borderId="0" xfId="42" applyNumberFormat="1" applyFont="1" applyFill="1" applyAlignment="1" applyProtection="1">
      <alignment horizontal="center" wrapText="1"/>
      <protection/>
    </xf>
    <xf numFmtId="43" fontId="9" fillId="0" borderId="0" xfId="42" applyFont="1" applyFill="1" applyAlignment="1" applyProtection="1">
      <alignment horizontal="center" wrapText="1"/>
      <protection/>
    </xf>
    <xf numFmtId="43" fontId="0" fillId="0" borderId="0" xfId="42" applyFont="1" applyFill="1" applyBorder="1" applyAlignment="1">
      <alignment horizontal="left" vertical="top" wrapText="1"/>
    </xf>
    <xf numFmtId="49" fontId="8" fillId="0"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3" xfId="0" applyNumberFormat="1" applyFont="1" applyFill="1" applyBorder="1" applyAlignment="1">
      <alignment horizontal="right"/>
    </xf>
    <xf numFmtId="0" fontId="8" fillId="33" borderId="12" xfId="0" applyNumberFormat="1" applyFont="1" applyFill="1" applyBorder="1" applyAlignment="1" applyProtection="1">
      <alignment horizontal="center" vertical="center" wrapText="1"/>
      <protection/>
    </xf>
    <xf numFmtId="0" fontId="8" fillId="33" borderId="19" xfId="0" applyNumberFormat="1" applyFont="1" applyFill="1" applyBorder="1" applyAlignment="1" applyProtection="1">
      <alignment horizontal="center" vertical="center" wrapText="1"/>
      <protection/>
    </xf>
    <xf numFmtId="0" fontId="8" fillId="33" borderId="17" xfId="0" applyNumberFormat="1" applyFont="1" applyFill="1" applyBorder="1" applyAlignment="1" applyProtection="1">
      <alignment horizontal="center" vertical="center" wrapText="1"/>
      <protection/>
    </xf>
    <xf numFmtId="1" fontId="8" fillId="33" borderId="12" xfId="0" applyNumberFormat="1" applyFont="1" applyFill="1" applyBorder="1" applyAlignment="1" applyProtection="1">
      <alignment horizontal="center" vertical="center" wrapText="1"/>
      <protection/>
    </xf>
    <xf numFmtId="1" fontId="8" fillId="33" borderId="19" xfId="0" applyNumberFormat="1" applyFont="1" applyFill="1" applyBorder="1" applyAlignment="1" applyProtection="1">
      <alignment horizontal="center" vertical="center" wrapText="1"/>
      <protection/>
    </xf>
    <xf numFmtId="1" fontId="8" fillId="33" borderId="17"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9" fontId="8" fillId="33" borderId="19"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20"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0" fontId="11" fillId="33" borderId="11" xfId="0" applyNumberFormat="1" applyFont="1" applyFill="1" applyBorder="1" applyAlignment="1" applyProtection="1">
      <alignment horizontal="center" vertical="center" wrapText="1"/>
      <protection/>
    </xf>
    <xf numFmtId="0" fontId="11" fillId="33" borderId="16"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49" fontId="10" fillId="0" borderId="18"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8"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 fontId="11" fillId="33" borderId="12" xfId="0" applyNumberFormat="1" applyFont="1" applyFill="1" applyBorder="1" applyAlignment="1">
      <alignment horizontal="center" vertical="center" wrapText="1"/>
    </xf>
    <xf numFmtId="1" fontId="11" fillId="33" borderId="19" xfId="0" applyNumberFormat="1" applyFont="1" applyFill="1" applyBorder="1" applyAlignment="1">
      <alignment horizontal="center" vertical="center" wrapText="1"/>
    </xf>
    <xf numFmtId="1" fontId="11" fillId="33" borderId="17"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19" xfId="0" applyNumberFormat="1" applyFont="1" applyFill="1" applyBorder="1" applyAlignment="1">
      <alignment horizontal="center" vertical="center" wrapText="1"/>
    </xf>
    <xf numFmtId="49" fontId="11" fillId="33" borderId="17" xfId="0" applyNumberFormat="1" applyFont="1" applyFill="1" applyBorder="1" applyAlignment="1">
      <alignment horizontal="center" vertical="center" wrapText="1"/>
    </xf>
    <xf numFmtId="49" fontId="11" fillId="33" borderId="12"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16" xfId="0" applyNumberFormat="1" applyFont="1" applyFill="1" applyBorder="1" applyAlignment="1" applyProtection="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top"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11" fillId="33" borderId="2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center" vertical="center" wrapText="1"/>
      <protection/>
    </xf>
    <xf numFmtId="1" fontId="11" fillId="33" borderId="11" xfId="0" applyNumberFormat="1" applyFont="1" applyFill="1" applyBorder="1" applyAlignment="1">
      <alignment horizontal="center" vertical="center"/>
    </xf>
    <xf numFmtId="1" fontId="11" fillId="33" borderId="20" xfId="0" applyNumberFormat="1" applyFont="1" applyFill="1" applyBorder="1" applyAlignment="1">
      <alignment horizontal="center" vertical="center"/>
    </xf>
    <xf numFmtId="1" fontId="11" fillId="33" borderId="16" xfId="0" applyNumberFormat="1" applyFont="1" applyFill="1" applyBorder="1" applyAlignment="1">
      <alignment horizontal="center" vertical="center"/>
    </xf>
    <xf numFmtId="49" fontId="0" fillId="0" borderId="13" xfId="0" applyNumberFormat="1" applyFont="1" applyFill="1" applyBorder="1" applyAlignment="1">
      <alignment horizontal="right"/>
    </xf>
    <xf numFmtId="49" fontId="12" fillId="0" borderId="13" xfId="0" applyNumberFormat="1" applyFont="1" applyBorder="1" applyAlignment="1">
      <alignment horizontal="center" vertical="center" wrapText="1"/>
    </xf>
    <xf numFmtId="49" fontId="12" fillId="0" borderId="13"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0" fontId="3" fillId="0" borderId="18" xfId="0" applyNumberFormat="1" applyFont="1" applyBorder="1" applyAlignment="1">
      <alignment horizontal="left" vertical="center" wrapText="1"/>
    </xf>
    <xf numFmtId="49" fontId="88" fillId="0" borderId="0" xfId="0" applyNumberFormat="1" applyFont="1" applyAlignment="1">
      <alignment horizontal="left"/>
    </xf>
    <xf numFmtId="49" fontId="15" fillId="0" borderId="13" xfId="0" applyNumberFormat="1" applyFont="1" applyFill="1" applyBorder="1" applyAlignment="1" applyProtection="1">
      <alignment horizontal="right"/>
      <protection/>
    </xf>
    <xf numFmtId="49" fontId="0" fillId="0" borderId="0" xfId="0" applyNumberFormat="1" applyFill="1" applyAlignment="1" applyProtection="1">
      <alignment horizontal="left" vertical="top" wrapText="1"/>
      <protection/>
    </xf>
    <xf numFmtId="0" fontId="8" fillId="33" borderId="10" xfId="0" applyNumberFormat="1" applyFont="1" applyFill="1" applyBorder="1" applyAlignment="1" applyProtection="1">
      <alignment horizontal="center" vertical="center" wrapText="1"/>
      <protection/>
    </xf>
    <xf numFmtId="49" fontId="8" fillId="35" borderId="10" xfId="0" applyNumberFormat="1" applyFont="1" applyFill="1" applyBorder="1" applyAlignment="1" applyProtection="1">
      <alignment horizontal="center" vertical="center" wrapText="1"/>
      <protection/>
    </xf>
    <xf numFmtId="43" fontId="0" fillId="0" borderId="0" xfId="42" applyFont="1" applyFill="1" applyBorder="1" applyAlignment="1" applyProtection="1">
      <alignment horizontal="left" vertical="top" wrapText="1"/>
      <protection/>
    </xf>
    <xf numFmtId="49" fontId="8" fillId="33"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49" fontId="11" fillId="0" borderId="10"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20" xfId="0" applyNumberFormat="1"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20"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49" fontId="11" fillId="33" borderId="23" xfId="0" applyNumberFormat="1" applyFont="1" applyFill="1" applyBorder="1" applyAlignment="1" applyProtection="1">
      <alignment horizontal="center" vertical="center" wrapText="1"/>
      <protection/>
    </xf>
    <xf numFmtId="49" fontId="11" fillId="33" borderId="21" xfId="0" applyNumberFormat="1" applyFont="1" applyFill="1" applyBorder="1" applyAlignment="1" applyProtection="1">
      <alignment horizontal="center" vertical="center" wrapText="1"/>
      <protection/>
    </xf>
    <xf numFmtId="0" fontId="11" fillId="33" borderId="11"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8" fillId="33" borderId="12" xfId="0" applyNumberFormat="1" applyFont="1" applyFill="1" applyBorder="1" applyAlignment="1">
      <alignment horizontal="center" vertical="center" wrapText="1"/>
    </xf>
    <xf numFmtId="0" fontId="8" fillId="33" borderId="19" xfId="0" applyNumberFormat="1" applyFont="1" applyFill="1" applyBorder="1" applyAlignment="1">
      <alignment horizontal="center" vertical="center" wrapText="1"/>
    </xf>
    <xf numFmtId="0" fontId="8" fillId="33" borderId="17"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1" fontId="8" fillId="33" borderId="12" xfId="0" applyNumberFormat="1" applyFont="1" applyFill="1" applyBorder="1" applyAlignment="1">
      <alignment horizontal="center" vertical="center" wrapText="1"/>
    </xf>
    <xf numFmtId="1" fontId="8" fillId="33" borderId="19" xfId="0" applyNumberFormat="1" applyFont="1" applyFill="1" applyBorder="1" applyAlignment="1">
      <alignment horizontal="center" vertical="center" wrapText="1"/>
    </xf>
    <xf numFmtId="1" fontId="8" fillId="33" borderId="17"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0" fontId="11" fillId="34" borderId="12" xfId="0" applyNumberFormat="1" applyFont="1" applyFill="1" applyBorder="1" applyAlignment="1">
      <alignment horizontal="center" vertical="center" wrapText="1"/>
    </xf>
    <xf numFmtId="0" fontId="11" fillId="34" borderId="19" xfId="0" applyNumberFormat="1" applyFont="1" applyFill="1" applyBorder="1" applyAlignment="1">
      <alignment horizontal="center" vertical="center" wrapText="1"/>
    </xf>
    <xf numFmtId="0" fontId="11" fillId="34" borderId="17" xfId="0" applyNumberFormat="1" applyFont="1" applyFill="1" applyBorder="1" applyAlignment="1">
      <alignment horizontal="center" vertical="center" wrapText="1"/>
    </xf>
    <xf numFmtId="1" fontId="11" fillId="34" borderId="10" xfId="0" applyNumberFormat="1" applyFont="1" applyFill="1" applyBorder="1" applyAlignment="1">
      <alignment horizontal="center" vertical="center" wrapText="1"/>
    </xf>
    <xf numFmtId="1" fontId="11" fillId="34" borderId="11" xfId="0" applyNumberFormat="1" applyFont="1" applyFill="1" applyBorder="1" applyAlignment="1">
      <alignment horizontal="center" vertical="center"/>
    </xf>
    <xf numFmtId="1" fontId="11" fillId="34" borderId="20" xfId="0" applyNumberFormat="1" applyFont="1" applyFill="1" applyBorder="1" applyAlignment="1">
      <alignment horizontal="center" vertical="center"/>
    </xf>
    <xf numFmtId="49" fontId="11" fillId="34" borderId="23" xfId="0" applyNumberFormat="1" applyFont="1" applyFill="1" applyBorder="1" applyAlignment="1" applyProtection="1">
      <alignment horizontal="center" vertical="center" wrapText="1"/>
      <protection/>
    </xf>
    <xf numFmtId="49" fontId="11" fillId="34" borderId="21"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0" xfId="0" applyNumberFormat="1" applyFont="1" applyFill="1" applyBorder="1" applyAlignment="1" applyProtection="1">
      <alignment horizontal="center" vertical="center" wrapText="1"/>
      <protection/>
    </xf>
    <xf numFmtId="49" fontId="11" fillId="34" borderId="19" xfId="0" applyNumberFormat="1" applyFont="1" applyFill="1" applyBorder="1" applyAlignment="1">
      <alignment horizontal="center" vertical="center" wrapText="1"/>
    </xf>
    <xf numFmtId="49" fontId="11" fillId="34" borderId="11" xfId="0" applyNumberFormat="1" applyFont="1" applyFill="1" applyBorder="1" applyAlignment="1" applyProtection="1">
      <alignment horizontal="center" vertical="center" wrapText="1"/>
      <protection/>
    </xf>
    <xf numFmtId="49" fontId="11" fillId="34" borderId="16"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9" xfId="0" applyNumberFormat="1"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49" fontId="8" fillId="34" borderId="10" xfId="0" applyNumberFormat="1" applyFont="1" applyFill="1" applyBorder="1" applyAlignment="1" applyProtection="1">
      <alignment horizontal="center" vertical="center" wrapText="1"/>
      <protection/>
    </xf>
    <xf numFmtId="49" fontId="11" fillId="34" borderId="20" xfId="0" applyNumberFormat="1" applyFont="1" applyFill="1" applyBorder="1" applyAlignment="1" applyProtection="1">
      <alignment horizontal="center" vertical="center" wrapText="1"/>
      <protection/>
    </xf>
    <xf numFmtId="0" fontId="11" fillId="34" borderId="10" xfId="0" applyNumberFormat="1" applyFont="1" applyFill="1" applyBorder="1" applyAlignment="1">
      <alignment horizontal="center" vertical="center" wrapText="1"/>
    </xf>
    <xf numFmtId="49" fontId="0" fillId="34" borderId="0" xfId="0" applyNumberFormat="1" applyFill="1" applyAlignment="1">
      <alignment horizontal="left" vertical="top" wrapText="1"/>
    </xf>
    <xf numFmtId="49" fontId="10" fillId="34" borderId="18" xfId="0" applyNumberFormat="1" applyFont="1" applyFill="1" applyBorder="1" applyAlignment="1">
      <alignment horizontal="center" wrapText="1"/>
    </xf>
    <xf numFmtId="49" fontId="10" fillId="34" borderId="18" xfId="0" applyNumberFormat="1" applyFont="1" applyFill="1" applyBorder="1" applyAlignment="1">
      <alignment horizontal="center" vertical="center" wrapText="1"/>
    </xf>
    <xf numFmtId="49" fontId="0" fillId="34" borderId="0" xfId="0" applyNumberFormat="1" applyFill="1" applyBorder="1" applyAlignment="1">
      <alignment horizontal="left" vertical="top" wrapText="1"/>
    </xf>
    <xf numFmtId="49" fontId="0" fillId="34" borderId="13" xfId="0" applyNumberFormat="1" applyFont="1" applyFill="1" applyBorder="1" applyAlignment="1">
      <alignment horizontal="right"/>
    </xf>
    <xf numFmtId="49" fontId="9" fillId="34" borderId="0" xfId="0" applyNumberFormat="1" applyFont="1" applyFill="1" applyBorder="1" applyAlignment="1">
      <alignment horizontal="center" vertical="top" wrapText="1"/>
    </xf>
    <xf numFmtId="49" fontId="0" fillId="34" borderId="13" xfId="0" applyNumberFormat="1" applyFont="1" applyFill="1" applyBorder="1" applyAlignment="1">
      <alignment horizontal="right"/>
    </xf>
    <xf numFmtId="1" fontId="11" fillId="34" borderId="10" xfId="0" applyNumberFormat="1" applyFont="1" applyFill="1" applyBorder="1" applyAlignment="1">
      <alignment horizontal="center" vertical="center"/>
    </xf>
    <xf numFmtId="1" fontId="11" fillId="34" borderId="12" xfId="0" applyNumberFormat="1" applyFont="1" applyFill="1" applyBorder="1" applyAlignment="1">
      <alignment horizontal="center" vertical="center" wrapText="1"/>
    </xf>
    <xf numFmtId="1" fontId="11" fillId="34" borderId="19" xfId="0" applyNumberFormat="1" applyFont="1" applyFill="1" applyBorder="1" applyAlignment="1">
      <alignment horizontal="center" vertical="center" wrapText="1"/>
    </xf>
    <xf numFmtId="1" fontId="11" fillId="34" borderId="17" xfId="0" applyNumberFormat="1" applyFont="1" applyFill="1" applyBorder="1" applyAlignment="1">
      <alignment horizontal="center" vertical="center" wrapText="1"/>
    </xf>
    <xf numFmtId="49" fontId="8" fillId="34" borderId="10" xfId="0" applyNumberFormat="1" applyFont="1" applyFill="1" applyBorder="1" applyAlignment="1" applyProtection="1">
      <alignment horizontal="center" vertical="center" wrapText="1"/>
      <protection/>
    </xf>
    <xf numFmtId="49" fontId="15" fillId="0" borderId="13"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64" fontId="9" fillId="0" borderId="0" xfId="42" applyNumberFormat="1" applyFont="1" applyFill="1" applyAlignment="1">
      <alignment horizontal="center" vertical="top"/>
    </xf>
    <xf numFmtId="164" fontId="9" fillId="0" borderId="0" xfId="42" applyNumberFormat="1" applyFont="1" applyAlignment="1">
      <alignment horizontal="center"/>
    </xf>
    <xf numFmtId="164" fontId="9" fillId="0" borderId="0" xfId="42" applyNumberFormat="1" applyFont="1" applyFill="1" applyAlignment="1">
      <alignment horizont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49" fontId="2" fillId="0" borderId="10" xfId="0" applyNumberFormat="1" applyFont="1" applyBorder="1" applyAlignment="1" applyProtection="1">
      <alignment horizontal="center" vertical="center"/>
      <protection locked="0"/>
    </xf>
    <xf numFmtId="164" fontId="47" fillId="0" borderId="18" xfId="42" applyNumberFormat="1" applyFont="1" applyFill="1" applyBorder="1" applyAlignment="1">
      <alignment horizontal="center" wrapText="1"/>
    </xf>
    <xf numFmtId="49" fontId="15" fillId="0" borderId="13" xfId="0" applyNumberFormat="1" applyFont="1" applyBorder="1" applyAlignment="1">
      <alignment horizontal="right"/>
    </xf>
    <xf numFmtId="49" fontId="6" fillId="0" borderId="11"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1" xfId="0" applyNumberFormat="1" applyFont="1" applyBorder="1" applyAlignment="1" applyProtection="1">
      <alignment horizontal="center" wrapText="1"/>
      <protection locked="0"/>
    </xf>
    <xf numFmtId="49" fontId="6" fillId="0" borderId="16" xfId="0" applyNumberFormat="1" applyFont="1" applyBorder="1" applyAlignment="1" applyProtection="1">
      <alignment horizontal="center" wrapText="1"/>
      <protection locked="0"/>
    </xf>
    <xf numFmtId="49" fontId="8" fillId="0" borderId="10" xfId="0" applyNumberFormat="1" applyFont="1" applyFill="1" applyBorder="1" applyAlignment="1">
      <alignment horizontal="center" vertical="center" wrapText="1" readingOrder="1"/>
    </xf>
    <xf numFmtId="49" fontId="8" fillId="0" borderId="12" xfId="0" applyNumberFormat="1" applyFont="1" applyFill="1" applyBorder="1" applyAlignment="1">
      <alignment horizontal="center" vertical="center" wrapText="1" readingOrder="1"/>
    </xf>
    <xf numFmtId="49" fontId="8" fillId="0" borderId="19" xfId="0" applyNumberFormat="1" applyFont="1" applyFill="1" applyBorder="1" applyAlignment="1">
      <alignment horizontal="center" vertical="center" wrapText="1" readingOrder="1"/>
    </xf>
    <xf numFmtId="49" fontId="8" fillId="0" borderId="17" xfId="0" applyNumberFormat="1" applyFont="1" applyFill="1" applyBorder="1" applyAlignment="1">
      <alignment horizontal="center" vertical="center" wrapText="1" readingOrder="1"/>
    </xf>
    <xf numFmtId="49" fontId="15" fillId="33" borderId="13" xfId="0" applyNumberFormat="1" applyFont="1" applyFill="1" applyBorder="1" applyAlignment="1">
      <alignment horizontal="right" vertical="top" wrapText="1"/>
    </xf>
    <xf numFmtId="49" fontId="8" fillId="0" borderId="11" xfId="0" applyNumberFormat="1" applyFont="1" applyFill="1" applyBorder="1" applyAlignment="1">
      <alignment horizontal="center" vertical="center" wrapText="1" readingOrder="1"/>
    </xf>
    <xf numFmtId="49" fontId="8" fillId="0" borderId="20" xfId="0" applyNumberFormat="1" applyFont="1" applyFill="1" applyBorder="1" applyAlignment="1">
      <alignment horizontal="center" vertical="center" wrapText="1" readingOrder="1"/>
    </xf>
    <xf numFmtId="49" fontId="8" fillId="0" borderId="16" xfId="0" applyNumberFormat="1" applyFont="1" applyFill="1" applyBorder="1" applyAlignment="1">
      <alignment horizontal="center" vertical="center" wrapText="1" readingOrder="1"/>
    </xf>
    <xf numFmtId="49" fontId="89" fillId="0" borderId="12" xfId="0" applyNumberFormat="1" applyFont="1" applyFill="1" applyBorder="1" applyAlignment="1">
      <alignment horizontal="center" vertical="center" wrapText="1" readingOrder="1"/>
    </xf>
    <xf numFmtId="49" fontId="89" fillId="0" borderId="19" xfId="0" applyNumberFormat="1" applyFont="1" applyFill="1" applyBorder="1" applyAlignment="1">
      <alignment horizontal="center" vertical="center" wrapText="1" readingOrder="1"/>
    </xf>
    <xf numFmtId="43" fontId="9" fillId="0" borderId="0" xfId="42" applyFont="1" applyAlignment="1">
      <alignment horizontal="center"/>
    </xf>
    <xf numFmtId="49" fontId="8" fillId="0" borderId="21" xfId="0" applyNumberFormat="1" applyFont="1" applyFill="1" applyBorder="1" applyAlignment="1">
      <alignment horizontal="center" vertical="center" wrapText="1" readingOrder="1"/>
    </xf>
    <xf numFmtId="49" fontId="8" fillId="0" borderId="22" xfId="0" applyNumberFormat="1" applyFont="1" applyFill="1" applyBorder="1" applyAlignment="1">
      <alignment horizontal="center" vertical="center" wrapText="1" readingOrder="1"/>
    </xf>
    <xf numFmtId="49" fontId="8" fillId="0" borderId="15" xfId="0" applyNumberFormat="1" applyFont="1" applyFill="1" applyBorder="1" applyAlignment="1">
      <alignment horizontal="center" vertical="center" wrapText="1" readingOrder="1"/>
    </xf>
    <xf numFmtId="164" fontId="47" fillId="33" borderId="18" xfId="42" applyNumberFormat="1" applyFont="1" applyFill="1" applyBorder="1" applyAlignment="1">
      <alignment horizontal="center"/>
    </xf>
    <xf numFmtId="43" fontId="9" fillId="0" borderId="0" xfId="42" applyFont="1" applyFill="1" applyBorder="1" applyAlignment="1">
      <alignment horizontal="center" vertical="center" wrapText="1"/>
    </xf>
    <xf numFmtId="0" fontId="8" fillId="0" borderId="10" xfId="0" applyFont="1" applyBorder="1" applyAlignment="1">
      <alignment horizontal="center" vertical="center" wrapText="1" readingOrder="1"/>
    </xf>
    <xf numFmtId="0" fontId="8" fillId="0" borderId="12" xfId="0" applyFont="1" applyBorder="1" applyAlignment="1">
      <alignment horizontal="center" vertical="center" wrapText="1" readingOrder="1"/>
    </xf>
    <xf numFmtId="49" fontId="8" fillId="0" borderId="23" xfId="0" applyNumberFormat="1" applyFont="1" applyFill="1" applyBorder="1" applyAlignment="1">
      <alignment horizontal="center" vertical="center" wrapText="1" readingOrder="1"/>
    </xf>
    <xf numFmtId="49" fontId="8" fillId="0" borderId="18" xfId="0" applyNumberFormat="1" applyFont="1" applyFill="1" applyBorder="1" applyAlignment="1">
      <alignment horizontal="center" vertical="center" wrapText="1" readingOrder="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164" fontId="47" fillId="0" borderId="18" xfId="42" applyNumberFormat="1" applyFont="1" applyBorder="1" applyAlignment="1">
      <alignment horizontal="center"/>
    </xf>
    <xf numFmtId="164" fontId="9" fillId="0" borderId="0" xfId="42" applyNumberFormat="1" applyFont="1" applyAlignment="1">
      <alignment horizontal="center" wrapText="1"/>
    </xf>
    <xf numFmtId="0" fontId="11" fillId="0" borderId="10" xfId="0" applyFont="1" applyBorder="1" applyAlignment="1">
      <alignment horizontal="center"/>
    </xf>
    <xf numFmtId="0" fontId="8" fillId="0" borderId="10" xfId="0" applyFont="1" applyBorder="1" applyAlignment="1" applyProtection="1">
      <alignment horizontal="center"/>
      <protection locked="0"/>
    </xf>
    <xf numFmtId="0" fontId="8" fillId="0" borderId="19" xfId="0" applyFont="1" applyBorder="1" applyAlignment="1">
      <alignment horizontal="center" vertical="center" wrapText="1"/>
    </xf>
    <xf numFmtId="1" fontId="18" fillId="33" borderId="0" xfId="0" applyNumberFormat="1" applyFont="1" applyFill="1" applyBorder="1" applyAlignment="1">
      <alignment horizontal="center"/>
    </xf>
    <xf numFmtId="49" fontId="0" fillId="0" borderId="13" xfId="0" applyNumberFormat="1" applyFont="1" applyBorder="1" applyAlignment="1">
      <alignment horizontal="right"/>
    </xf>
    <xf numFmtId="49" fontId="0" fillId="0" borderId="13" xfId="0" applyNumberFormat="1" applyBorder="1" applyAlignment="1">
      <alignment horizontal="left"/>
    </xf>
    <xf numFmtId="49" fontId="8" fillId="0" borderId="11"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16" xfId="0" applyNumberFormat="1" applyFont="1" applyFill="1" applyBorder="1" applyAlignment="1">
      <alignment horizontal="center"/>
    </xf>
    <xf numFmtId="49" fontId="8" fillId="0" borderId="10" xfId="0" applyNumberFormat="1" applyFont="1" applyFill="1" applyBorder="1" applyAlignment="1">
      <alignment horizontal="center"/>
    </xf>
    <xf numFmtId="49" fontId="8" fillId="0" borderId="10" xfId="0" applyNumberFormat="1" applyFont="1" applyBorder="1" applyAlignment="1">
      <alignment horizontal="center" vertical="center" wrapText="1"/>
    </xf>
    <xf numFmtId="49" fontId="8" fillId="0" borderId="10" xfId="0" applyNumberFormat="1" applyFont="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xf>
    <xf numFmtId="49" fontId="8" fillId="0" borderId="11" xfId="0" applyNumberFormat="1" applyFont="1" applyBorder="1" applyAlignment="1">
      <alignment horizontal="center"/>
    </xf>
    <xf numFmtId="49" fontId="8" fillId="0" borderId="20" xfId="0" applyNumberFormat="1" applyFont="1" applyBorder="1" applyAlignment="1">
      <alignment horizontal="center"/>
    </xf>
    <xf numFmtId="49" fontId="8" fillId="0" borderId="16" xfId="0" applyNumberFormat="1" applyFont="1" applyBorder="1" applyAlignment="1">
      <alignment horizontal="center"/>
    </xf>
    <xf numFmtId="49" fontId="8" fillId="0" borderId="16" xfId="0" applyNumberFormat="1" applyFont="1" applyFill="1" applyBorder="1" applyAlignment="1">
      <alignment horizontal="center" vertical="center" wrapText="1"/>
    </xf>
    <xf numFmtId="0" fontId="27" fillId="0" borderId="0" xfId="0" applyFont="1" applyAlignment="1" applyProtection="1">
      <alignment horizontal="center" vertical="top" wrapText="1"/>
      <protection locked="0"/>
    </xf>
    <xf numFmtId="0" fontId="33" fillId="0" borderId="12"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49" fontId="33" fillId="0" borderId="12" xfId="0" applyNumberFormat="1" applyFont="1" applyFill="1" applyBorder="1" applyAlignment="1">
      <alignment horizontal="center" vertical="center"/>
    </xf>
    <xf numFmtId="49" fontId="33" fillId="0" borderId="19" xfId="0" applyNumberFormat="1" applyFont="1" applyFill="1" applyBorder="1" applyAlignment="1">
      <alignment horizontal="center" vertical="center"/>
    </xf>
    <xf numFmtId="0" fontId="45" fillId="0" borderId="13" xfId="0" applyFont="1" applyBorder="1" applyAlignment="1">
      <alignment horizontal="right"/>
    </xf>
    <xf numFmtId="0" fontId="33" fillId="0" borderId="11"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6" xfId="0" applyFont="1" applyFill="1" applyBorder="1" applyAlignment="1">
      <alignment horizontal="center" vertical="center"/>
    </xf>
    <xf numFmtId="49" fontId="32" fillId="0" borderId="10" xfId="0" applyNumberFormat="1" applyFont="1" applyFill="1" applyBorder="1" applyAlignment="1">
      <alignment horizontal="center" vertical="center"/>
    </xf>
    <xf numFmtId="49" fontId="37" fillId="0" borderId="0" xfId="0" applyNumberFormat="1" applyFont="1" applyBorder="1" applyAlignment="1">
      <alignment horizontal="justify" vertical="justify" wrapText="1"/>
    </xf>
    <xf numFmtId="0" fontId="33" fillId="0" borderId="11" xfId="0" applyFont="1" applyBorder="1" applyAlignment="1" applyProtection="1">
      <alignment horizontal="center" wrapText="1"/>
      <protection locked="0"/>
    </xf>
    <xf numFmtId="0" fontId="33" fillId="0" borderId="16" xfId="0" applyFont="1" applyBorder="1" applyAlignment="1" applyProtection="1">
      <alignment horizontal="center" wrapText="1"/>
      <protection locked="0"/>
    </xf>
    <xf numFmtId="0" fontId="8" fillId="0" borderId="11"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2" fillId="0" borderId="0" xfId="0" applyNumberFormat="1" applyFont="1" applyAlignment="1" applyProtection="1">
      <alignment horizontal="center" vertical="top" wrapText="1"/>
      <protection locked="0"/>
    </xf>
    <xf numFmtId="0" fontId="14" fillId="0" borderId="13" xfId="0" applyNumberFormat="1" applyFont="1" applyFill="1" applyBorder="1" applyAlignment="1">
      <alignment horizontal="right" wrapText="1"/>
    </xf>
    <xf numFmtId="0" fontId="5" fillId="41" borderId="10" xfId="0" applyFont="1" applyFill="1" applyBorder="1" applyAlignment="1">
      <alignment horizontal="center"/>
    </xf>
    <xf numFmtId="0" fontId="5" fillId="42"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15" fillId="0" borderId="0" xfId="0" applyFont="1" applyAlignment="1" applyProtection="1">
      <alignment horizontal="center" vertical="center"/>
      <protection locked="0"/>
    </xf>
    <xf numFmtId="0" fontId="26" fillId="0" borderId="13" xfId="0" applyFont="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95275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95275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95275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85750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D8" sqref="D8"/>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416" t="s">
        <v>297</v>
      </c>
      <c r="B1" s="416"/>
      <c r="C1" s="233" t="s">
        <v>298</v>
      </c>
    </row>
    <row r="2" spans="1:3" ht="48.75" customHeight="1">
      <c r="A2" s="417" t="s">
        <v>306</v>
      </c>
      <c r="B2" s="417"/>
      <c r="C2" s="214" t="s">
        <v>150</v>
      </c>
    </row>
    <row r="3" spans="1:3" ht="15.75">
      <c r="A3" s="414" t="s">
        <v>301</v>
      </c>
      <c r="B3" s="211" t="s">
        <v>303</v>
      </c>
      <c r="C3" s="212" t="s">
        <v>362</v>
      </c>
    </row>
    <row r="4" spans="1:3" ht="15.75">
      <c r="A4" s="414"/>
      <c r="B4" s="211" t="s">
        <v>302</v>
      </c>
      <c r="C4" s="213" t="s">
        <v>409</v>
      </c>
    </row>
    <row r="5" spans="1:3" ht="31.5">
      <c r="A5" s="414"/>
      <c r="B5" s="211" t="s">
        <v>300</v>
      </c>
      <c r="C5" s="332" t="s">
        <v>338</v>
      </c>
    </row>
    <row r="6" spans="1:3" ht="15.75">
      <c r="A6" s="415" t="s">
        <v>299</v>
      </c>
      <c r="B6" s="211" t="s">
        <v>304</v>
      </c>
      <c r="C6" s="212" t="s">
        <v>337</v>
      </c>
    </row>
    <row r="7" spans="1:3" ht="15.75">
      <c r="A7" s="415"/>
      <c r="B7" s="211" t="s">
        <v>302</v>
      </c>
      <c r="C7" s="212" t="s">
        <v>409</v>
      </c>
    </row>
    <row r="8" spans="1:3" ht="21.75" customHeight="1">
      <c r="A8" s="418" t="s">
        <v>305</v>
      </c>
      <c r="B8" s="418"/>
      <c r="C8" s="212" t="s">
        <v>410</v>
      </c>
    </row>
    <row r="9" spans="1:3" ht="36" customHeight="1">
      <c r="A9" s="413" t="s">
        <v>312</v>
      </c>
      <c r="B9" s="413"/>
      <c r="C9" s="413"/>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64" customWidth="1"/>
    <col min="2" max="2" width="15.50390625" style="64" customWidth="1"/>
    <col min="3" max="3" width="7.625" style="64" customWidth="1"/>
    <col min="4" max="4" width="5.375" style="64" customWidth="1"/>
    <col min="5" max="5" width="9.00390625" style="64" customWidth="1"/>
    <col min="6" max="6" width="5.625" style="64" customWidth="1"/>
    <col min="7" max="7" width="6.00390625" style="64" customWidth="1"/>
    <col min="8" max="9" width="5.50390625" style="64" customWidth="1"/>
    <col min="10" max="11" width="6.125" style="64" customWidth="1"/>
    <col min="12" max="12" width="6.875" style="64" customWidth="1"/>
    <col min="13" max="13" width="7.25390625" style="85" customWidth="1"/>
    <col min="14" max="15" width="6.25390625" style="85" customWidth="1"/>
    <col min="16" max="16" width="5.25390625" style="85" customWidth="1"/>
    <col min="17" max="17" width="6.625" style="85" customWidth="1"/>
    <col min="18" max="18" width="7.00390625" style="85" customWidth="1"/>
    <col min="19" max="19" width="6.50390625" style="85" customWidth="1"/>
    <col min="20" max="20" width="5.875" style="85" customWidth="1"/>
    <col min="21" max="21" width="6.50390625" style="85" customWidth="1"/>
    <col min="22" max="16384" width="9.00390625" style="64" customWidth="1"/>
  </cols>
  <sheetData>
    <row r="1" spans="1:22" ht="64.5" customHeight="1">
      <c r="A1" s="581" t="s">
        <v>153</v>
      </c>
      <c r="B1" s="581"/>
      <c r="C1" s="581"/>
      <c r="D1" s="581"/>
      <c r="E1" s="581"/>
      <c r="F1" s="586" t="s">
        <v>126</v>
      </c>
      <c r="G1" s="586"/>
      <c r="H1" s="586"/>
      <c r="I1" s="586"/>
      <c r="J1" s="586"/>
      <c r="K1" s="586"/>
      <c r="L1" s="586"/>
      <c r="M1" s="586"/>
      <c r="N1" s="586"/>
      <c r="O1" s="586"/>
      <c r="P1" s="586"/>
      <c r="Q1" s="584" t="s">
        <v>150</v>
      </c>
      <c r="R1" s="584"/>
      <c r="S1" s="584"/>
      <c r="T1" s="584"/>
      <c r="U1" s="584"/>
      <c r="V1" s="68"/>
    </row>
    <row r="2" spans="1:22" s="75" customFormat="1" ht="18" customHeight="1">
      <c r="A2" s="69"/>
      <c r="B2" s="70"/>
      <c r="C2" s="70"/>
      <c r="D2" s="70"/>
      <c r="E2" s="64"/>
      <c r="F2" s="64"/>
      <c r="G2" s="64"/>
      <c r="H2" s="64"/>
      <c r="I2" s="64"/>
      <c r="J2" s="71"/>
      <c r="K2" s="71"/>
      <c r="L2" s="72">
        <f>COUNTBLANK(E9:U22)</f>
        <v>238</v>
      </c>
      <c r="M2" s="73">
        <f>COUNTA(E11:U11)</f>
        <v>0</v>
      </c>
      <c r="N2" s="73">
        <f>L2+M2</f>
        <v>238</v>
      </c>
      <c r="O2" s="73"/>
      <c r="P2" s="74"/>
      <c r="Q2" s="74"/>
      <c r="R2" s="585" t="s">
        <v>120</v>
      </c>
      <c r="S2" s="585"/>
      <c r="T2" s="585"/>
      <c r="U2" s="585"/>
      <c r="V2" s="64"/>
    </row>
    <row r="3" spans="1:22" s="76" customFormat="1" ht="15.75" customHeight="1">
      <c r="A3" s="580" t="s">
        <v>21</v>
      </c>
      <c r="B3" s="580"/>
      <c r="C3" s="561" t="s">
        <v>132</v>
      </c>
      <c r="D3" s="571" t="s">
        <v>134</v>
      </c>
      <c r="E3" s="567" t="s">
        <v>75</v>
      </c>
      <c r="F3" s="568"/>
      <c r="G3" s="560" t="s">
        <v>36</v>
      </c>
      <c r="H3" s="560" t="s">
        <v>82</v>
      </c>
      <c r="I3" s="565" t="s">
        <v>37</v>
      </c>
      <c r="J3" s="566"/>
      <c r="K3" s="566"/>
      <c r="L3" s="566"/>
      <c r="M3" s="566"/>
      <c r="N3" s="566"/>
      <c r="O3" s="566"/>
      <c r="P3" s="566"/>
      <c r="Q3" s="566"/>
      <c r="R3" s="566"/>
      <c r="S3" s="566"/>
      <c r="T3" s="564" t="s">
        <v>103</v>
      </c>
      <c r="U3" s="571" t="s">
        <v>108</v>
      </c>
      <c r="V3" s="75"/>
    </row>
    <row r="4" spans="1:22" s="75" customFormat="1" ht="15.75" customHeight="1">
      <c r="A4" s="580"/>
      <c r="B4" s="580"/>
      <c r="C4" s="562"/>
      <c r="D4" s="571"/>
      <c r="E4" s="575" t="s">
        <v>137</v>
      </c>
      <c r="F4" s="575" t="s">
        <v>62</v>
      </c>
      <c r="G4" s="560"/>
      <c r="H4" s="560"/>
      <c r="I4" s="560" t="s">
        <v>37</v>
      </c>
      <c r="J4" s="571" t="s">
        <v>38</v>
      </c>
      <c r="K4" s="571"/>
      <c r="L4" s="571"/>
      <c r="M4" s="571"/>
      <c r="N4" s="571"/>
      <c r="O4" s="571"/>
      <c r="P4" s="571"/>
      <c r="Q4" s="569" t="s">
        <v>139</v>
      </c>
      <c r="R4" s="569" t="s">
        <v>148</v>
      </c>
      <c r="S4" s="569" t="s">
        <v>81</v>
      </c>
      <c r="T4" s="564"/>
      <c r="U4" s="571"/>
      <c r="V4" s="76"/>
    </row>
    <row r="5" spans="1:21" s="75" customFormat="1" ht="18" customHeight="1">
      <c r="A5" s="580"/>
      <c r="B5" s="580"/>
      <c r="C5" s="562"/>
      <c r="D5" s="571"/>
      <c r="E5" s="576"/>
      <c r="F5" s="576"/>
      <c r="G5" s="560"/>
      <c r="H5" s="560"/>
      <c r="I5" s="560"/>
      <c r="J5" s="560" t="s">
        <v>61</v>
      </c>
      <c r="K5" s="573" t="s">
        <v>4</v>
      </c>
      <c r="L5" s="579"/>
      <c r="M5" s="579"/>
      <c r="N5" s="579"/>
      <c r="O5" s="579"/>
      <c r="P5" s="574"/>
      <c r="Q5" s="572"/>
      <c r="R5" s="572"/>
      <c r="S5" s="572"/>
      <c r="T5" s="564"/>
      <c r="U5" s="571"/>
    </row>
    <row r="6" spans="1:21" s="75" customFormat="1" ht="18.75" customHeight="1">
      <c r="A6" s="580"/>
      <c r="B6" s="580"/>
      <c r="C6" s="562"/>
      <c r="D6" s="571"/>
      <c r="E6" s="576"/>
      <c r="F6" s="576"/>
      <c r="G6" s="560"/>
      <c r="H6" s="560"/>
      <c r="I6" s="560"/>
      <c r="J6" s="560"/>
      <c r="K6" s="569" t="s">
        <v>96</v>
      </c>
      <c r="L6" s="573" t="s">
        <v>4</v>
      </c>
      <c r="M6" s="574"/>
      <c r="N6" s="569" t="s">
        <v>42</v>
      </c>
      <c r="O6" s="569" t="s">
        <v>147</v>
      </c>
      <c r="P6" s="569" t="s">
        <v>46</v>
      </c>
      <c r="Q6" s="572"/>
      <c r="R6" s="572"/>
      <c r="S6" s="572"/>
      <c r="T6" s="564"/>
      <c r="U6" s="571"/>
    </row>
    <row r="7" spans="1:22" ht="36">
      <c r="A7" s="580"/>
      <c r="B7" s="580"/>
      <c r="C7" s="563"/>
      <c r="D7" s="571"/>
      <c r="E7" s="577"/>
      <c r="F7" s="577"/>
      <c r="G7" s="560"/>
      <c r="H7" s="560"/>
      <c r="I7" s="560"/>
      <c r="J7" s="560"/>
      <c r="K7" s="570"/>
      <c r="L7" s="65" t="s">
        <v>39</v>
      </c>
      <c r="M7" s="65" t="s">
        <v>97</v>
      </c>
      <c r="N7" s="570"/>
      <c r="O7" s="570"/>
      <c r="P7" s="570"/>
      <c r="Q7" s="570"/>
      <c r="R7" s="570"/>
      <c r="S7" s="570"/>
      <c r="T7" s="564"/>
      <c r="U7" s="571"/>
      <c r="V7" s="75"/>
    </row>
    <row r="8" spans="1:21" ht="15.75">
      <c r="A8" s="578" t="s">
        <v>3</v>
      </c>
      <c r="B8" s="578"/>
      <c r="C8" s="77" t="s">
        <v>13</v>
      </c>
      <c r="D8" s="77" t="s">
        <v>14</v>
      </c>
      <c r="E8" s="77" t="s">
        <v>19</v>
      </c>
      <c r="F8" s="77" t="s">
        <v>22</v>
      </c>
      <c r="G8" s="77" t="s">
        <v>23</v>
      </c>
      <c r="H8" s="77" t="s">
        <v>24</v>
      </c>
      <c r="I8" s="77" t="s">
        <v>25</v>
      </c>
      <c r="J8" s="77" t="s">
        <v>26</v>
      </c>
      <c r="K8" s="77" t="s">
        <v>27</v>
      </c>
      <c r="L8" s="77" t="s">
        <v>29</v>
      </c>
      <c r="M8" s="77" t="s">
        <v>30</v>
      </c>
      <c r="N8" s="77" t="s">
        <v>104</v>
      </c>
      <c r="O8" s="77" t="s">
        <v>101</v>
      </c>
      <c r="P8" s="77" t="s">
        <v>105</v>
      </c>
      <c r="Q8" s="77" t="s">
        <v>106</v>
      </c>
      <c r="R8" s="77" t="s">
        <v>107</v>
      </c>
      <c r="S8" s="77" t="s">
        <v>118</v>
      </c>
      <c r="T8" s="77" t="s">
        <v>131</v>
      </c>
      <c r="U8" s="77" t="s">
        <v>133</v>
      </c>
    </row>
    <row r="9" spans="1:21" ht="15.75">
      <c r="A9" s="578" t="s">
        <v>10</v>
      </c>
      <c r="B9" s="578"/>
      <c r="C9" s="78"/>
      <c r="D9" s="78"/>
      <c r="E9" s="78"/>
      <c r="F9" s="78"/>
      <c r="G9" s="78"/>
      <c r="H9" s="78"/>
      <c r="I9" s="78"/>
      <c r="J9" s="78"/>
      <c r="K9" s="78"/>
      <c r="L9" s="78"/>
      <c r="M9" s="78"/>
      <c r="N9" s="78"/>
      <c r="O9" s="78"/>
      <c r="P9" s="79"/>
      <c r="Q9" s="79"/>
      <c r="R9" s="79"/>
      <c r="S9" s="79"/>
      <c r="T9" s="78"/>
      <c r="U9" s="78"/>
    </row>
    <row r="10" spans="1:21" ht="15.75">
      <c r="A10" s="80" t="s">
        <v>0</v>
      </c>
      <c r="B10" s="81" t="s">
        <v>28</v>
      </c>
      <c r="C10" s="78"/>
      <c r="D10" s="78"/>
      <c r="E10" s="78"/>
      <c r="F10" s="78"/>
      <c r="G10" s="78"/>
      <c r="H10" s="78"/>
      <c r="I10" s="78"/>
      <c r="J10" s="78"/>
      <c r="K10" s="78"/>
      <c r="L10" s="78"/>
      <c r="M10" s="78"/>
      <c r="N10" s="78"/>
      <c r="O10" s="78"/>
      <c r="P10" s="79"/>
      <c r="Q10" s="79"/>
      <c r="R10" s="79"/>
      <c r="S10" s="79"/>
      <c r="T10" s="78"/>
      <c r="U10" s="78"/>
    </row>
    <row r="11" spans="1:21" ht="15.75">
      <c r="A11" s="82" t="s">
        <v>13</v>
      </c>
      <c r="B11" s="83" t="s">
        <v>6</v>
      </c>
      <c r="C11" s="78"/>
      <c r="D11" s="78"/>
      <c r="E11" s="78"/>
      <c r="F11" s="78"/>
      <c r="G11" s="78"/>
      <c r="H11" s="78"/>
      <c r="I11" s="78"/>
      <c r="J11" s="78"/>
      <c r="K11" s="78"/>
      <c r="L11" s="78"/>
      <c r="M11" s="78"/>
      <c r="N11" s="78"/>
      <c r="O11" s="78"/>
      <c r="P11" s="78"/>
      <c r="Q11" s="78"/>
      <c r="R11" s="78"/>
      <c r="S11" s="78"/>
      <c r="T11" s="78"/>
      <c r="U11" s="78"/>
    </row>
    <row r="12" spans="1:21" ht="15.75">
      <c r="A12" s="82" t="s">
        <v>14</v>
      </c>
      <c r="B12" s="83" t="s">
        <v>6</v>
      </c>
      <c r="C12" s="78"/>
      <c r="D12" s="78"/>
      <c r="E12" s="78"/>
      <c r="F12" s="78"/>
      <c r="G12" s="78"/>
      <c r="H12" s="78"/>
      <c r="I12" s="78"/>
      <c r="J12" s="78"/>
      <c r="K12" s="78"/>
      <c r="L12" s="78"/>
      <c r="M12" s="78"/>
      <c r="N12" s="78"/>
      <c r="O12" s="78"/>
      <c r="P12" s="79"/>
      <c r="Q12" s="79"/>
      <c r="R12" s="79"/>
      <c r="S12" s="79"/>
      <c r="T12" s="78"/>
      <c r="U12" s="78"/>
    </row>
    <row r="13" spans="1:21" ht="15.75">
      <c r="A13" s="82" t="s">
        <v>9</v>
      </c>
      <c r="B13" s="83" t="s">
        <v>11</v>
      </c>
      <c r="C13" s="78"/>
      <c r="D13" s="78"/>
      <c r="E13" s="78"/>
      <c r="F13" s="78"/>
      <c r="G13" s="78"/>
      <c r="H13" s="78"/>
      <c r="I13" s="78"/>
      <c r="J13" s="78"/>
      <c r="K13" s="78"/>
      <c r="L13" s="78"/>
      <c r="M13" s="78"/>
      <c r="N13" s="78"/>
      <c r="O13" s="78"/>
      <c r="P13" s="79"/>
      <c r="Q13" s="79"/>
      <c r="R13" s="79"/>
      <c r="S13" s="79"/>
      <c r="T13" s="78"/>
      <c r="U13" s="78"/>
    </row>
    <row r="14" spans="1:21" ht="15.75">
      <c r="A14" s="80" t="s">
        <v>1</v>
      </c>
      <c r="B14" s="81" t="s">
        <v>8</v>
      </c>
      <c r="C14" s="78"/>
      <c r="D14" s="78"/>
      <c r="E14" s="78"/>
      <c r="F14" s="78"/>
      <c r="G14" s="78"/>
      <c r="H14" s="78"/>
      <c r="I14" s="78"/>
      <c r="J14" s="78"/>
      <c r="K14" s="78"/>
      <c r="L14" s="78"/>
      <c r="M14" s="78"/>
      <c r="N14" s="78"/>
      <c r="O14" s="78"/>
      <c r="P14" s="79"/>
      <c r="Q14" s="79"/>
      <c r="R14" s="79"/>
      <c r="S14" s="79"/>
      <c r="T14" s="78"/>
      <c r="U14" s="78"/>
    </row>
    <row r="15" spans="1:21" ht="15.75">
      <c r="A15" s="80" t="s">
        <v>13</v>
      </c>
      <c r="B15" s="81" t="s">
        <v>5</v>
      </c>
      <c r="C15" s="78"/>
      <c r="D15" s="78"/>
      <c r="E15" s="78"/>
      <c r="F15" s="78"/>
      <c r="G15" s="78"/>
      <c r="H15" s="78"/>
      <c r="I15" s="78"/>
      <c r="J15" s="78"/>
      <c r="K15" s="78"/>
      <c r="L15" s="78"/>
      <c r="M15" s="78"/>
      <c r="N15" s="78"/>
      <c r="O15" s="78"/>
      <c r="P15" s="79"/>
      <c r="Q15" s="79"/>
      <c r="R15" s="79"/>
      <c r="S15" s="79"/>
      <c r="T15" s="78"/>
      <c r="U15" s="78"/>
    </row>
    <row r="16" spans="1:21" ht="15.75">
      <c r="A16" s="82" t="s">
        <v>15</v>
      </c>
      <c r="B16" s="83" t="s">
        <v>6</v>
      </c>
      <c r="C16" s="78"/>
      <c r="D16" s="78"/>
      <c r="E16" s="78"/>
      <c r="F16" s="78"/>
      <c r="G16" s="78"/>
      <c r="H16" s="78"/>
      <c r="I16" s="78"/>
      <c r="J16" s="78"/>
      <c r="K16" s="78"/>
      <c r="L16" s="78"/>
      <c r="M16" s="78"/>
      <c r="N16" s="78"/>
      <c r="O16" s="78"/>
      <c r="P16" s="79"/>
      <c r="Q16" s="79"/>
      <c r="R16" s="79"/>
      <c r="S16" s="79"/>
      <c r="T16" s="78"/>
      <c r="U16" s="78"/>
    </row>
    <row r="17" spans="1:21" ht="15.75">
      <c r="A17" s="82" t="s">
        <v>16</v>
      </c>
      <c r="B17" s="83" t="s">
        <v>7</v>
      </c>
      <c r="C17" s="78"/>
      <c r="D17" s="78"/>
      <c r="E17" s="78"/>
      <c r="F17" s="78"/>
      <c r="G17" s="78"/>
      <c r="H17" s="78"/>
      <c r="I17" s="78"/>
      <c r="J17" s="78"/>
      <c r="K17" s="78"/>
      <c r="L17" s="78"/>
      <c r="M17" s="78"/>
      <c r="N17" s="78"/>
      <c r="O17" s="78"/>
      <c r="P17" s="79"/>
      <c r="Q17" s="79"/>
      <c r="R17" s="79"/>
      <c r="S17" s="79"/>
      <c r="T17" s="78"/>
      <c r="U17" s="78"/>
    </row>
    <row r="18" spans="1:21" ht="15.75">
      <c r="A18" s="82" t="s">
        <v>9</v>
      </c>
      <c r="B18" s="83" t="s">
        <v>11</v>
      </c>
      <c r="C18" s="78"/>
      <c r="D18" s="78"/>
      <c r="E18" s="78"/>
      <c r="F18" s="78"/>
      <c r="G18" s="78"/>
      <c r="H18" s="78"/>
      <c r="I18" s="78"/>
      <c r="J18" s="78"/>
      <c r="K18" s="78"/>
      <c r="L18" s="78"/>
      <c r="M18" s="78"/>
      <c r="N18" s="78"/>
      <c r="O18" s="78"/>
      <c r="P18" s="79"/>
      <c r="Q18" s="79"/>
      <c r="R18" s="79"/>
      <c r="S18" s="79"/>
      <c r="T18" s="78"/>
      <c r="U18" s="78"/>
    </row>
    <row r="19" spans="1:21" ht="15.75">
      <c r="A19" s="80" t="s">
        <v>14</v>
      </c>
      <c r="B19" s="81" t="s">
        <v>59</v>
      </c>
      <c r="C19" s="78"/>
      <c r="D19" s="78"/>
      <c r="E19" s="78"/>
      <c r="F19" s="78"/>
      <c r="G19" s="78"/>
      <c r="H19" s="78"/>
      <c r="I19" s="78"/>
      <c r="J19" s="78"/>
      <c r="K19" s="78"/>
      <c r="L19" s="78"/>
      <c r="M19" s="78"/>
      <c r="N19" s="78"/>
      <c r="O19" s="78"/>
      <c r="P19" s="79"/>
      <c r="Q19" s="79"/>
      <c r="R19" s="79"/>
      <c r="S19" s="79"/>
      <c r="T19" s="78"/>
      <c r="U19" s="78"/>
    </row>
    <row r="20" spans="1:21" ht="15.75">
      <c r="A20" s="82" t="s">
        <v>17</v>
      </c>
      <c r="B20" s="83" t="s">
        <v>6</v>
      </c>
      <c r="C20" s="78"/>
      <c r="D20" s="78"/>
      <c r="E20" s="78"/>
      <c r="F20" s="78"/>
      <c r="G20" s="78"/>
      <c r="H20" s="78"/>
      <c r="I20" s="78"/>
      <c r="J20" s="78"/>
      <c r="K20" s="78"/>
      <c r="L20" s="78"/>
      <c r="M20" s="78"/>
      <c r="N20" s="78"/>
      <c r="O20" s="78"/>
      <c r="P20" s="79"/>
      <c r="Q20" s="79"/>
      <c r="R20" s="79"/>
      <c r="S20" s="79"/>
      <c r="T20" s="78"/>
      <c r="U20" s="78"/>
    </row>
    <row r="21" spans="1:21" ht="15.75">
      <c r="A21" s="82" t="s">
        <v>18</v>
      </c>
      <c r="B21" s="83" t="s">
        <v>7</v>
      </c>
      <c r="C21" s="78"/>
      <c r="D21" s="78"/>
      <c r="E21" s="78"/>
      <c r="F21" s="78"/>
      <c r="G21" s="78"/>
      <c r="H21" s="78"/>
      <c r="I21" s="78"/>
      <c r="J21" s="78"/>
      <c r="K21" s="78"/>
      <c r="L21" s="78"/>
      <c r="M21" s="78"/>
      <c r="N21" s="78"/>
      <c r="O21" s="78"/>
      <c r="P21" s="79"/>
      <c r="Q21" s="79"/>
      <c r="R21" s="79"/>
      <c r="S21" s="79"/>
      <c r="T21" s="78"/>
      <c r="U21" s="78"/>
    </row>
    <row r="22" spans="1:22" s="84" customFormat="1" ht="15.75">
      <c r="A22" s="82" t="s">
        <v>9</v>
      </c>
      <c r="B22" s="83" t="s">
        <v>11</v>
      </c>
      <c r="C22" s="78"/>
      <c r="D22" s="78"/>
      <c r="E22" s="78"/>
      <c r="F22" s="78"/>
      <c r="G22" s="78"/>
      <c r="H22" s="78"/>
      <c r="I22" s="78"/>
      <c r="J22" s="78"/>
      <c r="K22" s="78"/>
      <c r="L22" s="78"/>
      <c r="M22" s="78"/>
      <c r="N22" s="78"/>
      <c r="O22" s="78"/>
      <c r="P22" s="79"/>
      <c r="Q22" s="79"/>
      <c r="R22" s="79"/>
      <c r="S22" s="79"/>
      <c r="T22" s="78"/>
      <c r="U22" s="78"/>
      <c r="V22" s="64"/>
    </row>
    <row r="23" spans="1:22" ht="51.75" customHeight="1">
      <c r="A23" s="582" t="s">
        <v>119</v>
      </c>
      <c r="B23" s="582"/>
      <c r="C23" s="582"/>
      <c r="D23" s="582"/>
      <c r="E23" s="582"/>
      <c r="F23" s="582"/>
      <c r="G23" s="582"/>
      <c r="H23" s="582"/>
      <c r="I23" s="84"/>
      <c r="J23" s="84"/>
      <c r="K23" s="84"/>
      <c r="L23" s="84"/>
      <c r="M23" s="84"/>
      <c r="N23" s="583" t="s">
        <v>127</v>
      </c>
      <c r="O23" s="583"/>
      <c r="P23" s="583"/>
      <c r="Q23" s="583"/>
      <c r="R23" s="583"/>
      <c r="S23" s="583"/>
      <c r="T23" s="583"/>
      <c r="U23" s="583"/>
      <c r="V23" s="84"/>
    </row>
  </sheetData>
  <sheetProtection/>
  <mergeCells count="31">
    <mergeCell ref="A8:B8"/>
    <mergeCell ref="K5:P5"/>
    <mergeCell ref="A3:B7"/>
    <mergeCell ref="A1:E1"/>
    <mergeCell ref="A23:H23"/>
    <mergeCell ref="A9:B9"/>
    <mergeCell ref="F4:F7"/>
    <mergeCell ref="N23:U23"/>
    <mergeCell ref="J5:J7"/>
    <mergeCell ref="U3:U7"/>
    <mergeCell ref="Q1:U1"/>
    <mergeCell ref="R2:U2"/>
    <mergeCell ref="F1:P1"/>
    <mergeCell ref="J4:P4"/>
    <mergeCell ref="P6:P7"/>
    <mergeCell ref="Q4:Q7"/>
    <mergeCell ref="G3:G7"/>
    <mergeCell ref="C3:C7"/>
    <mergeCell ref="H3:H7"/>
    <mergeCell ref="T3:T7"/>
    <mergeCell ref="I3:S3"/>
    <mergeCell ref="E3:F3"/>
    <mergeCell ref="N6:N7"/>
    <mergeCell ref="I4:I7"/>
    <mergeCell ref="K6:K7"/>
    <mergeCell ref="D3:D7"/>
    <mergeCell ref="R4:R7"/>
    <mergeCell ref="S4:S7"/>
    <mergeCell ref="L6:M6"/>
    <mergeCell ref="E4:E7"/>
    <mergeCell ref="O6:O7"/>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W125"/>
  <sheetViews>
    <sheetView showZeros="0" tabSelected="1" view="pageBreakPreview" zoomScale="85" zoomScaleSheetLayoutView="85" zoomScalePageLayoutView="0" workbookViewId="0" topLeftCell="A69">
      <selection activeCell="D130" sqref="D130"/>
    </sheetView>
  </sheetViews>
  <sheetFormatPr defaultColWidth="9.00390625" defaultRowHeight="15.75"/>
  <cols>
    <col min="1" max="1" width="3.50390625" style="4" customWidth="1"/>
    <col min="2" max="2" width="25.50390625" style="4" customWidth="1"/>
    <col min="3" max="3" width="9.75390625" style="4" customWidth="1"/>
    <col min="4" max="4" width="9.875" style="4" customWidth="1"/>
    <col min="5" max="5" width="10.25390625" style="4" customWidth="1"/>
    <col min="6" max="6" width="8.125" style="4" customWidth="1"/>
    <col min="7" max="7" width="5.625" style="4" customWidth="1"/>
    <col min="8" max="8" width="9.625" style="4" customWidth="1"/>
    <col min="9" max="10" width="9.50390625" style="4" customWidth="1"/>
    <col min="11" max="11" width="9.75390625" style="4" customWidth="1"/>
    <col min="12" max="12" width="9.25390625" style="4" customWidth="1"/>
    <col min="13" max="13" width="7.00390625" style="8" customWidth="1"/>
    <col min="14" max="14" width="9.50390625" style="8" customWidth="1"/>
    <col min="15" max="15" width="7.25390625" style="8" customWidth="1"/>
    <col min="16" max="16" width="6.875" style="8" customWidth="1"/>
    <col min="17" max="17" width="9.75390625" style="8" customWidth="1"/>
    <col min="18" max="18" width="8.00390625" style="8" customWidth="1"/>
    <col min="19" max="19" width="7.00390625" style="8" customWidth="1"/>
    <col min="20" max="20" width="9.75390625" style="8" customWidth="1"/>
    <col min="21" max="21" width="6.625" style="8" customWidth="1"/>
    <col min="22" max="16384" width="9.00390625" style="4" customWidth="1"/>
  </cols>
  <sheetData>
    <row r="1" spans="1:21" ht="69" customHeight="1">
      <c r="A1" s="465" t="s">
        <v>328</v>
      </c>
      <c r="B1" s="465"/>
      <c r="C1" s="465"/>
      <c r="D1" s="465"/>
      <c r="E1" s="419" t="s">
        <v>419</v>
      </c>
      <c r="F1" s="419"/>
      <c r="G1" s="419"/>
      <c r="H1" s="419"/>
      <c r="I1" s="419"/>
      <c r="J1" s="419"/>
      <c r="K1" s="419"/>
      <c r="L1" s="419"/>
      <c r="M1" s="419"/>
      <c r="N1" s="419"/>
      <c r="O1" s="419"/>
      <c r="P1" s="462" t="str">
        <f>TT!C2</f>
        <v>Đơn vị  báo cáo: 
Đơn vị nhận báo cáo: </v>
      </c>
      <c r="Q1" s="462"/>
      <c r="R1" s="462"/>
      <c r="S1" s="462"/>
      <c r="T1" s="462"/>
      <c r="U1" s="462"/>
    </row>
    <row r="2" spans="1:22" ht="17.25" customHeight="1">
      <c r="A2" s="25"/>
      <c r="B2" s="27"/>
      <c r="C2" s="27"/>
      <c r="D2" s="6"/>
      <c r="E2" s="6"/>
      <c r="F2" s="6"/>
      <c r="G2" s="6"/>
      <c r="H2" s="37"/>
      <c r="I2" s="38" t="e">
        <f>COUNTBLANK(#REF!)</f>
        <v>#REF!</v>
      </c>
      <c r="J2" s="39">
        <f>COUNTA(#REF!)</f>
        <v>1</v>
      </c>
      <c r="K2" s="39" t="e">
        <f>I2+J2</f>
        <v>#REF!</v>
      </c>
      <c r="L2" s="39"/>
      <c r="M2" s="40"/>
      <c r="N2" s="26"/>
      <c r="O2" s="26"/>
      <c r="P2" s="466" t="s">
        <v>161</v>
      </c>
      <c r="Q2" s="466"/>
      <c r="R2" s="466"/>
      <c r="S2" s="466"/>
      <c r="T2" s="466"/>
      <c r="U2" s="466"/>
      <c r="V2" s="36"/>
    </row>
    <row r="3" spans="1:21" s="11" customFormat="1" ht="15.75" customHeight="1">
      <c r="A3" s="553" t="s">
        <v>136</v>
      </c>
      <c r="B3" s="553" t="s">
        <v>157</v>
      </c>
      <c r="C3" s="464" t="s">
        <v>134</v>
      </c>
      <c r="D3" s="464" t="s">
        <v>4</v>
      </c>
      <c r="E3" s="464"/>
      <c r="F3" s="552" t="s">
        <v>36</v>
      </c>
      <c r="G3" s="551" t="s">
        <v>158</v>
      </c>
      <c r="H3" s="552" t="s">
        <v>37</v>
      </c>
      <c r="I3" s="475" t="s">
        <v>4</v>
      </c>
      <c r="J3" s="476"/>
      <c r="K3" s="476"/>
      <c r="L3" s="476"/>
      <c r="M3" s="476"/>
      <c r="N3" s="476"/>
      <c r="O3" s="476"/>
      <c r="P3" s="476"/>
      <c r="Q3" s="476"/>
      <c r="R3" s="476"/>
      <c r="S3" s="476"/>
      <c r="T3" s="557" t="s">
        <v>103</v>
      </c>
      <c r="U3" s="473" t="s">
        <v>160</v>
      </c>
    </row>
    <row r="4" spans="1:21" s="12" customFormat="1" ht="15.75" customHeight="1">
      <c r="A4" s="554"/>
      <c r="B4" s="554"/>
      <c r="C4" s="464"/>
      <c r="D4" s="464" t="s">
        <v>137</v>
      </c>
      <c r="E4" s="464" t="s">
        <v>62</v>
      </c>
      <c r="F4" s="552"/>
      <c r="G4" s="551"/>
      <c r="H4" s="552"/>
      <c r="I4" s="552" t="s">
        <v>61</v>
      </c>
      <c r="J4" s="464" t="s">
        <v>4</v>
      </c>
      <c r="K4" s="464"/>
      <c r="L4" s="464"/>
      <c r="M4" s="464"/>
      <c r="N4" s="464"/>
      <c r="O4" s="464"/>
      <c r="P4" s="464"/>
      <c r="Q4" s="551" t="s">
        <v>139</v>
      </c>
      <c r="R4" s="552" t="s">
        <v>148</v>
      </c>
      <c r="S4" s="550" t="s">
        <v>81</v>
      </c>
      <c r="T4" s="558"/>
      <c r="U4" s="474"/>
    </row>
    <row r="5" spans="1:21" s="11" customFormat="1" ht="15.75" customHeight="1">
      <c r="A5" s="554"/>
      <c r="B5" s="554"/>
      <c r="C5" s="464"/>
      <c r="D5" s="464"/>
      <c r="E5" s="464"/>
      <c r="F5" s="552"/>
      <c r="G5" s="551"/>
      <c r="H5" s="552"/>
      <c r="I5" s="552"/>
      <c r="J5" s="552" t="s">
        <v>96</v>
      </c>
      <c r="K5" s="464" t="s">
        <v>4</v>
      </c>
      <c r="L5" s="464"/>
      <c r="M5" s="464"/>
      <c r="N5" s="552" t="s">
        <v>42</v>
      </c>
      <c r="O5" s="552" t="s">
        <v>147</v>
      </c>
      <c r="P5" s="552" t="s">
        <v>46</v>
      </c>
      <c r="Q5" s="551"/>
      <c r="R5" s="552"/>
      <c r="S5" s="550"/>
      <c r="T5" s="558"/>
      <c r="U5" s="474"/>
    </row>
    <row r="6" spans="1:21" s="11" customFormat="1" ht="15.75" customHeight="1">
      <c r="A6" s="554"/>
      <c r="B6" s="554"/>
      <c r="C6" s="464"/>
      <c r="D6" s="464"/>
      <c r="E6" s="464"/>
      <c r="F6" s="552"/>
      <c r="G6" s="551"/>
      <c r="H6" s="552"/>
      <c r="I6" s="552"/>
      <c r="J6" s="552"/>
      <c r="K6" s="464"/>
      <c r="L6" s="464"/>
      <c r="M6" s="464"/>
      <c r="N6" s="552"/>
      <c r="O6" s="552"/>
      <c r="P6" s="552"/>
      <c r="Q6" s="551"/>
      <c r="R6" s="552"/>
      <c r="S6" s="550"/>
      <c r="T6" s="558"/>
      <c r="U6" s="474"/>
    </row>
    <row r="7" spans="1:23" s="11" customFormat="1" ht="69" customHeight="1">
      <c r="A7" s="555"/>
      <c r="B7" s="555"/>
      <c r="C7" s="464"/>
      <c r="D7" s="464"/>
      <c r="E7" s="464"/>
      <c r="F7" s="552"/>
      <c r="G7" s="551"/>
      <c r="H7" s="552"/>
      <c r="I7" s="552"/>
      <c r="J7" s="552"/>
      <c r="K7" s="60" t="s">
        <v>39</v>
      </c>
      <c r="L7" s="60" t="s">
        <v>138</v>
      </c>
      <c r="M7" s="60" t="s">
        <v>156</v>
      </c>
      <c r="N7" s="552"/>
      <c r="O7" s="552"/>
      <c r="P7" s="552"/>
      <c r="Q7" s="551"/>
      <c r="R7" s="552"/>
      <c r="S7" s="550"/>
      <c r="T7" s="559"/>
      <c r="U7" s="474"/>
      <c r="W7" s="45"/>
    </row>
    <row r="8" spans="1:21" ht="14.25" customHeight="1">
      <c r="A8" s="548" t="s">
        <v>3</v>
      </c>
      <c r="B8" s="549"/>
      <c r="C8" s="215" t="s">
        <v>13</v>
      </c>
      <c r="D8" s="215" t="s">
        <v>14</v>
      </c>
      <c r="E8" s="215" t="s">
        <v>19</v>
      </c>
      <c r="F8" s="215" t="s">
        <v>22</v>
      </c>
      <c r="G8" s="215" t="s">
        <v>23</v>
      </c>
      <c r="H8" s="215" t="s">
        <v>24</v>
      </c>
      <c r="I8" s="215" t="s">
        <v>25</v>
      </c>
      <c r="J8" s="215" t="s">
        <v>26</v>
      </c>
      <c r="K8" s="215" t="s">
        <v>27</v>
      </c>
      <c r="L8" s="215" t="s">
        <v>29</v>
      </c>
      <c r="M8" s="215" t="s">
        <v>30</v>
      </c>
      <c r="N8" s="215" t="s">
        <v>104</v>
      </c>
      <c r="O8" s="215" t="s">
        <v>101</v>
      </c>
      <c r="P8" s="215" t="s">
        <v>105</v>
      </c>
      <c r="Q8" s="215" t="s">
        <v>106</v>
      </c>
      <c r="R8" s="215" t="s">
        <v>107</v>
      </c>
      <c r="S8" s="215" t="s">
        <v>118</v>
      </c>
      <c r="T8" s="215" t="s">
        <v>131</v>
      </c>
      <c r="U8" s="215" t="s">
        <v>133</v>
      </c>
    </row>
    <row r="9" spans="1:21" ht="20.25" customHeight="1">
      <c r="A9" s="381"/>
      <c r="B9" s="368" t="s">
        <v>12</v>
      </c>
      <c r="C9" s="394">
        <v>501552656</v>
      </c>
      <c r="D9" s="395">
        <v>312492101</v>
      </c>
      <c r="E9" s="395">
        <v>189060555</v>
      </c>
      <c r="F9" s="395">
        <v>4994513</v>
      </c>
      <c r="G9" s="395">
        <v>0</v>
      </c>
      <c r="H9" s="394">
        <v>496558143</v>
      </c>
      <c r="I9" s="394">
        <v>279279251</v>
      </c>
      <c r="J9" s="394">
        <v>22783110</v>
      </c>
      <c r="K9" s="395">
        <v>15600866</v>
      </c>
      <c r="L9" s="395">
        <v>7182244</v>
      </c>
      <c r="M9" s="395">
        <v>0</v>
      </c>
      <c r="N9" s="395">
        <v>255646987</v>
      </c>
      <c r="O9" s="395">
        <v>849154</v>
      </c>
      <c r="P9" s="395">
        <v>0</v>
      </c>
      <c r="Q9" s="395">
        <v>213991062</v>
      </c>
      <c r="R9" s="395">
        <v>3287830</v>
      </c>
      <c r="S9" s="395">
        <v>0</v>
      </c>
      <c r="T9" s="394">
        <v>473775033</v>
      </c>
      <c r="U9" s="396">
        <v>0.08157824084109994</v>
      </c>
    </row>
    <row r="10" spans="1:22" s="185" customFormat="1" ht="15.75">
      <c r="A10" s="382" t="s">
        <v>1</v>
      </c>
      <c r="B10" s="373" t="s">
        <v>350</v>
      </c>
      <c r="C10" s="397">
        <v>169784809</v>
      </c>
      <c r="D10" s="397">
        <v>155326688</v>
      </c>
      <c r="E10" s="397">
        <v>14458121</v>
      </c>
      <c r="F10" s="397">
        <v>200</v>
      </c>
      <c r="G10" s="397">
        <v>0</v>
      </c>
      <c r="H10" s="397">
        <v>169784609</v>
      </c>
      <c r="I10" s="397">
        <v>33104643</v>
      </c>
      <c r="J10" s="397">
        <v>3503426</v>
      </c>
      <c r="K10" s="397">
        <v>2483426</v>
      </c>
      <c r="L10" s="397">
        <v>1020000</v>
      </c>
      <c r="M10" s="397">
        <v>0</v>
      </c>
      <c r="N10" s="397">
        <v>29601217</v>
      </c>
      <c r="O10" s="397">
        <v>0</v>
      </c>
      <c r="P10" s="397">
        <v>0</v>
      </c>
      <c r="Q10" s="397">
        <v>136679966</v>
      </c>
      <c r="R10" s="397">
        <v>0</v>
      </c>
      <c r="S10" s="397">
        <v>0</v>
      </c>
      <c r="T10" s="397">
        <v>166281183</v>
      </c>
      <c r="U10" s="398">
        <v>0.1058288409876524</v>
      </c>
      <c r="V10" s="185" t="s">
        <v>2</v>
      </c>
    </row>
    <row r="11" spans="1:21" s="185" customFormat="1" ht="15.75">
      <c r="A11" s="383">
        <v>1</v>
      </c>
      <c r="B11" s="383" t="s">
        <v>361</v>
      </c>
      <c r="C11" s="394">
        <v>10300</v>
      </c>
      <c r="D11" s="399">
        <v>0</v>
      </c>
      <c r="E11" s="399">
        <v>10300</v>
      </c>
      <c r="F11" s="399">
        <v>0</v>
      </c>
      <c r="G11" s="399">
        <v>0</v>
      </c>
      <c r="H11" s="394">
        <v>10300</v>
      </c>
      <c r="I11" s="394">
        <v>10300</v>
      </c>
      <c r="J11" s="394">
        <v>10300</v>
      </c>
      <c r="K11" s="399">
        <v>10300</v>
      </c>
      <c r="L11" s="399">
        <v>0</v>
      </c>
      <c r="M11" s="399">
        <v>0</v>
      </c>
      <c r="N11" s="399">
        <v>0</v>
      </c>
      <c r="O11" s="399">
        <v>0</v>
      </c>
      <c r="P11" s="399">
        <v>0</v>
      </c>
      <c r="Q11" s="399">
        <v>0</v>
      </c>
      <c r="R11" s="399">
        <v>0</v>
      </c>
      <c r="S11" s="399">
        <v>0</v>
      </c>
      <c r="T11" s="394">
        <v>0</v>
      </c>
      <c r="U11" s="396">
        <v>1</v>
      </c>
    </row>
    <row r="12" spans="1:21" s="185" customFormat="1" ht="15.75">
      <c r="A12" s="383">
        <v>2</v>
      </c>
      <c r="B12" s="383" t="s">
        <v>362</v>
      </c>
      <c r="C12" s="394">
        <v>5271</v>
      </c>
      <c r="D12" s="399">
        <v>0</v>
      </c>
      <c r="E12" s="399">
        <v>5271</v>
      </c>
      <c r="F12" s="399">
        <v>0</v>
      </c>
      <c r="G12" s="399">
        <v>0</v>
      </c>
      <c r="H12" s="394">
        <v>5271</v>
      </c>
      <c r="I12" s="394">
        <v>5271</v>
      </c>
      <c r="J12" s="394">
        <v>5271</v>
      </c>
      <c r="K12" s="399">
        <v>5271</v>
      </c>
      <c r="L12" s="399">
        <v>0</v>
      </c>
      <c r="M12" s="399">
        <v>0</v>
      </c>
      <c r="N12" s="399">
        <v>0</v>
      </c>
      <c r="O12" s="399">
        <v>0</v>
      </c>
      <c r="P12" s="399">
        <v>0</v>
      </c>
      <c r="Q12" s="399">
        <v>0</v>
      </c>
      <c r="R12" s="399">
        <v>0</v>
      </c>
      <c r="S12" s="399">
        <v>0</v>
      </c>
      <c r="T12" s="394">
        <v>0</v>
      </c>
      <c r="U12" s="396">
        <v>1</v>
      </c>
    </row>
    <row r="13" spans="1:21" s="185" customFormat="1" ht="15.75">
      <c r="A13" s="383">
        <v>3</v>
      </c>
      <c r="B13" s="383" t="s">
        <v>336</v>
      </c>
      <c r="C13" s="394">
        <v>32670</v>
      </c>
      <c r="D13" s="399">
        <v>12269</v>
      </c>
      <c r="E13" s="399">
        <v>20401</v>
      </c>
      <c r="F13" s="399">
        <v>0</v>
      </c>
      <c r="G13" s="399">
        <v>0</v>
      </c>
      <c r="H13" s="394">
        <v>32670</v>
      </c>
      <c r="I13" s="394">
        <v>32670</v>
      </c>
      <c r="J13" s="394">
        <v>20001</v>
      </c>
      <c r="K13" s="399">
        <v>20001</v>
      </c>
      <c r="L13" s="399">
        <v>0</v>
      </c>
      <c r="M13" s="399">
        <v>0</v>
      </c>
      <c r="N13" s="399">
        <v>12669</v>
      </c>
      <c r="O13" s="399">
        <v>0</v>
      </c>
      <c r="P13" s="399">
        <v>0</v>
      </c>
      <c r="Q13" s="399">
        <v>0</v>
      </c>
      <c r="R13" s="399">
        <v>0</v>
      </c>
      <c r="S13" s="399">
        <v>0</v>
      </c>
      <c r="T13" s="394">
        <v>12669</v>
      </c>
      <c r="U13" s="396">
        <v>0.6122130394857668</v>
      </c>
    </row>
    <row r="14" spans="1:21" s="185" customFormat="1" ht="15.75">
      <c r="A14" s="383">
        <v>4</v>
      </c>
      <c r="B14" s="383" t="s">
        <v>363</v>
      </c>
      <c r="C14" s="394">
        <v>113751368</v>
      </c>
      <c r="D14" s="399">
        <v>113562009</v>
      </c>
      <c r="E14" s="399">
        <v>189359</v>
      </c>
      <c r="F14" s="399">
        <v>0</v>
      </c>
      <c r="G14" s="399">
        <v>0</v>
      </c>
      <c r="H14" s="394">
        <v>113751368</v>
      </c>
      <c r="I14" s="394">
        <v>15269148</v>
      </c>
      <c r="J14" s="394">
        <v>200409</v>
      </c>
      <c r="K14" s="399">
        <v>200409</v>
      </c>
      <c r="L14" s="399">
        <v>0</v>
      </c>
      <c r="M14" s="399">
        <v>0</v>
      </c>
      <c r="N14" s="399">
        <v>15068739</v>
      </c>
      <c r="O14" s="399">
        <v>0</v>
      </c>
      <c r="P14" s="399">
        <v>0</v>
      </c>
      <c r="Q14" s="399">
        <v>98482220</v>
      </c>
      <c r="R14" s="399">
        <v>0</v>
      </c>
      <c r="S14" s="399">
        <v>0</v>
      </c>
      <c r="T14" s="394">
        <v>113550959</v>
      </c>
      <c r="U14" s="396">
        <v>0.013125093816629454</v>
      </c>
    </row>
    <row r="15" spans="1:21" s="201" customFormat="1" ht="15.75">
      <c r="A15" s="383">
        <v>5</v>
      </c>
      <c r="B15" s="383" t="s">
        <v>364</v>
      </c>
      <c r="C15" s="394">
        <v>1706</v>
      </c>
      <c r="D15" s="399">
        <v>0</v>
      </c>
      <c r="E15" s="399">
        <v>1706</v>
      </c>
      <c r="F15" s="399">
        <v>0</v>
      </c>
      <c r="G15" s="399">
        <v>0</v>
      </c>
      <c r="H15" s="394">
        <v>1706</v>
      </c>
      <c r="I15" s="394">
        <v>1706</v>
      </c>
      <c r="J15" s="394">
        <v>1706</v>
      </c>
      <c r="K15" s="399">
        <v>1706</v>
      </c>
      <c r="L15" s="399">
        <v>0</v>
      </c>
      <c r="M15" s="399">
        <v>0</v>
      </c>
      <c r="N15" s="399">
        <v>0</v>
      </c>
      <c r="O15" s="399">
        <v>0</v>
      </c>
      <c r="P15" s="399">
        <v>0</v>
      </c>
      <c r="Q15" s="399">
        <v>0</v>
      </c>
      <c r="R15" s="399">
        <v>0</v>
      </c>
      <c r="S15" s="399">
        <v>0</v>
      </c>
      <c r="T15" s="394">
        <v>0</v>
      </c>
      <c r="U15" s="396">
        <v>1</v>
      </c>
    </row>
    <row r="16" spans="1:21" s="185" customFormat="1" ht="15.75">
      <c r="A16" s="383">
        <v>6</v>
      </c>
      <c r="B16" s="383" t="s">
        <v>407</v>
      </c>
      <c r="C16" s="394">
        <v>37204</v>
      </c>
      <c r="D16" s="399">
        <v>0</v>
      </c>
      <c r="E16" s="399">
        <v>37204</v>
      </c>
      <c r="F16" s="399">
        <v>0</v>
      </c>
      <c r="G16" s="399">
        <v>0</v>
      </c>
      <c r="H16" s="394">
        <v>37204</v>
      </c>
      <c r="I16" s="394">
        <v>37204</v>
      </c>
      <c r="J16" s="394">
        <v>37204</v>
      </c>
      <c r="K16" s="399">
        <v>37204</v>
      </c>
      <c r="L16" s="399">
        <v>0</v>
      </c>
      <c r="M16" s="399">
        <v>0</v>
      </c>
      <c r="N16" s="399">
        <v>0</v>
      </c>
      <c r="O16" s="399">
        <v>0</v>
      </c>
      <c r="P16" s="399">
        <v>0</v>
      </c>
      <c r="Q16" s="399">
        <v>0</v>
      </c>
      <c r="R16" s="399">
        <v>0</v>
      </c>
      <c r="S16" s="399">
        <v>0</v>
      </c>
      <c r="T16" s="394">
        <v>0</v>
      </c>
      <c r="U16" s="396">
        <v>1</v>
      </c>
    </row>
    <row r="17" spans="1:21" s="185" customFormat="1" ht="15.75">
      <c r="A17" s="383">
        <v>7</v>
      </c>
      <c r="B17" s="383" t="s">
        <v>366</v>
      </c>
      <c r="C17" s="394">
        <v>1548522</v>
      </c>
      <c r="D17" s="399">
        <v>1548522</v>
      </c>
      <c r="E17" s="399">
        <v>0</v>
      </c>
      <c r="F17" s="399">
        <v>0</v>
      </c>
      <c r="G17" s="399">
        <v>0</v>
      </c>
      <c r="H17" s="394">
        <v>1548522</v>
      </c>
      <c r="I17" s="394">
        <v>1548522</v>
      </c>
      <c r="J17" s="394">
        <v>1548522</v>
      </c>
      <c r="K17" s="399">
        <v>528522</v>
      </c>
      <c r="L17" s="399">
        <v>1020000</v>
      </c>
      <c r="M17" s="399">
        <v>0</v>
      </c>
      <c r="N17" s="399">
        <v>0</v>
      </c>
      <c r="O17" s="399">
        <v>0</v>
      </c>
      <c r="P17" s="399">
        <v>0</v>
      </c>
      <c r="Q17" s="399">
        <v>0</v>
      </c>
      <c r="R17" s="399">
        <v>0</v>
      </c>
      <c r="S17" s="399">
        <v>0</v>
      </c>
      <c r="T17" s="394">
        <v>0</v>
      </c>
      <c r="U17" s="396">
        <v>1</v>
      </c>
    </row>
    <row r="18" spans="1:21" s="185" customFormat="1" ht="15.75">
      <c r="A18" s="383">
        <v>8</v>
      </c>
      <c r="B18" s="383" t="s">
        <v>408</v>
      </c>
      <c r="C18" s="394">
        <v>51106912</v>
      </c>
      <c r="D18" s="399">
        <v>38189712</v>
      </c>
      <c r="E18" s="399">
        <v>12917200</v>
      </c>
      <c r="F18" s="399">
        <v>200</v>
      </c>
      <c r="G18" s="399">
        <v>0</v>
      </c>
      <c r="H18" s="394">
        <v>51106712</v>
      </c>
      <c r="I18" s="394">
        <v>13968091</v>
      </c>
      <c r="J18" s="394">
        <v>923476</v>
      </c>
      <c r="K18" s="399">
        <v>923476</v>
      </c>
      <c r="L18" s="399">
        <v>0</v>
      </c>
      <c r="M18" s="399">
        <v>0</v>
      </c>
      <c r="N18" s="399">
        <v>13044615</v>
      </c>
      <c r="O18" s="399">
        <v>0</v>
      </c>
      <c r="P18" s="399">
        <v>0</v>
      </c>
      <c r="Q18" s="399">
        <v>37138621</v>
      </c>
      <c r="R18" s="399">
        <v>0</v>
      </c>
      <c r="S18" s="399">
        <v>0</v>
      </c>
      <c r="T18" s="394">
        <v>50183236</v>
      </c>
      <c r="U18" s="396">
        <v>0.06611325771001922</v>
      </c>
    </row>
    <row r="19" spans="1:21" s="185" customFormat="1" ht="15.75">
      <c r="A19" s="383">
        <v>9</v>
      </c>
      <c r="B19" s="383" t="s">
        <v>370</v>
      </c>
      <c r="C19" s="394">
        <v>3290856</v>
      </c>
      <c r="D19" s="399">
        <v>2014176</v>
      </c>
      <c r="E19" s="399">
        <v>1276680</v>
      </c>
      <c r="F19" s="399">
        <v>0</v>
      </c>
      <c r="G19" s="399">
        <v>0</v>
      </c>
      <c r="H19" s="394">
        <v>3290856</v>
      </c>
      <c r="I19" s="394">
        <v>2231731</v>
      </c>
      <c r="J19" s="394">
        <v>756537</v>
      </c>
      <c r="K19" s="399">
        <v>756537</v>
      </c>
      <c r="L19" s="399">
        <v>0</v>
      </c>
      <c r="M19" s="399">
        <v>0</v>
      </c>
      <c r="N19" s="399">
        <v>1475194</v>
      </c>
      <c r="O19" s="399">
        <v>0</v>
      </c>
      <c r="P19" s="399">
        <v>0</v>
      </c>
      <c r="Q19" s="399">
        <v>1059125</v>
      </c>
      <c r="R19" s="399">
        <v>0</v>
      </c>
      <c r="S19" s="399">
        <v>0</v>
      </c>
      <c r="T19" s="394">
        <v>2534319</v>
      </c>
      <c r="U19" s="396">
        <v>0.3389911239302586</v>
      </c>
    </row>
    <row r="20" spans="1:21" s="185" customFormat="1" ht="15.75" hidden="1">
      <c r="A20" s="383">
        <v>10</v>
      </c>
      <c r="B20" s="383" t="s">
        <v>6</v>
      </c>
      <c r="C20" s="394">
        <v>0</v>
      </c>
      <c r="D20" s="399">
        <v>0</v>
      </c>
      <c r="E20" s="399">
        <v>0</v>
      </c>
      <c r="F20" s="399">
        <v>0</v>
      </c>
      <c r="G20" s="399">
        <v>0</v>
      </c>
      <c r="H20" s="394">
        <v>0</v>
      </c>
      <c r="I20" s="394">
        <v>0</v>
      </c>
      <c r="J20" s="394">
        <v>0</v>
      </c>
      <c r="K20" s="399">
        <v>0</v>
      </c>
      <c r="L20" s="399">
        <v>0</v>
      </c>
      <c r="M20" s="399">
        <v>0</v>
      </c>
      <c r="N20" s="399">
        <v>0</v>
      </c>
      <c r="O20" s="399">
        <v>0</v>
      </c>
      <c r="P20" s="399">
        <v>0</v>
      </c>
      <c r="Q20" s="399">
        <v>0</v>
      </c>
      <c r="R20" s="399">
        <v>0</v>
      </c>
      <c r="S20" s="399">
        <v>0</v>
      </c>
      <c r="T20" s="394">
        <v>0</v>
      </c>
      <c r="U20" s="396" t="s">
        <v>349</v>
      </c>
    </row>
    <row r="21" spans="1:21" s="185" customFormat="1" ht="15.75">
      <c r="A21" s="382" t="s">
        <v>1</v>
      </c>
      <c r="B21" s="373" t="s">
        <v>351</v>
      </c>
      <c r="C21" s="397">
        <v>331767847</v>
      </c>
      <c r="D21" s="397">
        <v>157165413</v>
      </c>
      <c r="E21" s="397">
        <v>174602434</v>
      </c>
      <c r="F21" s="397">
        <v>4994313</v>
      </c>
      <c r="G21" s="397">
        <v>0</v>
      </c>
      <c r="H21" s="397">
        <v>326773534</v>
      </c>
      <c r="I21" s="397">
        <v>246174608</v>
      </c>
      <c r="J21" s="397">
        <v>19279684</v>
      </c>
      <c r="K21" s="397">
        <v>13117440</v>
      </c>
      <c r="L21" s="397">
        <v>6162244</v>
      </c>
      <c r="M21" s="397">
        <v>0</v>
      </c>
      <c r="N21" s="397">
        <v>226045770</v>
      </c>
      <c r="O21" s="397">
        <v>849154</v>
      </c>
      <c r="P21" s="397">
        <v>0</v>
      </c>
      <c r="Q21" s="397">
        <v>77311096</v>
      </c>
      <c r="R21" s="397">
        <v>3287830</v>
      </c>
      <c r="S21" s="397">
        <v>0</v>
      </c>
      <c r="T21" s="397">
        <v>307493850</v>
      </c>
      <c r="U21" s="398">
        <v>0.07831711059330701</v>
      </c>
    </row>
    <row r="22" spans="1:21" s="185" customFormat="1" ht="15.75">
      <c r="A22" s="384">
        <v>1</v>
      </c>
      <c r="B22" s="378" t="s">
        <v>352</v>
      </c>
      <c r="C22" s="400">
        <v>180315894</v>
      </c>
      <c r="D22" s="400">
        <v>103578902</v>
      </c>
      <c r="E22" s="400">
        <v>76736992</v>
      </c>
      <c r="F22" s="400">
        <v>1627450</v>
      </c>
      <c r="G22" s="400">
        <v>0</v>
      </c>
      <c r="H22" s="400">
        <v>178688444</v>
      </c>
      <c r="I22" s="400">
        <v>133221327</v>
      </c>
      <c r="J22" s="400">
        <v>11408592</v>
      </c>
      <c r="K22" s="400">
        <v>5997777</v>
      </c>
      <c r="L22" s="400">
        <v>5410815</v>
      </c>
      <c r="M22" s="400">
        <v>0</v>
      </c>
      <c r="N22" s="400">
        <v>121771996</v>
      </c>
      <c r="O22" s="400">
        <v>40739</v>
      </c>
      <c r="P22" s="400">
        <v>0</v>
      </c>
      <c r="Q22" s="400">
        <v>43079287</v>
      </c>
      <c r="R22" s="400">
        <v>2387830</v>
      </c>
      <c r="S22" s="400">
        <v>0</v>
      </c>
      <c r="T22" s="400">
        <v>167279852</v>
      </c>
      <c r="U22" s="401">
        <v>0.08563637862577364</v>
      </c>
    </row>
    <row r="23" spans="1:21" s="339" customFormat="1" ht="15.75">
      <c r="A23" s="383">
        <v>1</v>
      </c>
      <c r="B23" s="383" t="s">
        <v>367</v>
      </c>
      <c r="C23" s="394">
        <v>71150</v>
      </c>
      <c r="D23" s="399">
        <v>0</v>
      </c>
      <c r="E23" s="399">
        <v>71150</v>
      </c>
      <c r="F23" s="399">
        <v>0</v>
      </c>
      <c r="G23" s="399">
        <v>0</v>
      </c>
      <c r="H23" s="394">
        <v>71150</v>
      </c>
      <c r="I23" s="394">
        <v>71150</v>
      </c>
      <c r="J23" s="394">
        <v>71150</v>
      </c>
      <c r="K23" s="399">
        <v>71150</v>
      </c>
      <c r="L23" s="399">
        <v>0</v>
      </c>
      <c r="M23" s="399">
        <v>0</v>
      </c>
      <c r="N23" s="399">
        <v>0</v>
      </c>
      <c r="O23" s="399">
        <v>0</v>
      </c>
      <c r="P23" s="399">
        <v>0</v>
      </c>
      <c r="Q23" s="399">
        <v>0</v>
      </c>
      <c r="R23" s="399">
        <v>0</v>
      </c>
      <c r="S23" s="399">
        <v>0</v>
      </c>
      <c r="T23" s="394">
        <v>0</v>
      </c>
      <c r="U23" s="396">
        <v>1</v>
      </c>
    </row>
    <row r="24" spans="1:21" ht="15.75">
      <c r="A24" s="383">
        <v>2</v>
      </c>
      <c r="B24" s="383" t="s">
        <v>368</v>
      </c>
      <c r="C24" s="394">
        <v>61735836</v>
      </c>
      <c r="D24" s="399">
        <v>33853305</v>
      </c>
      <c r="E24" s="399">
        <v>27882531</v>
      </c>
      <c r="F24" s="399">
        <v>0</v>
      </c>
      <c r="G24" s="399">
        <v>0</v>
      </c>
      <c r="H24" s="394">
        <v>61735836</v>
      </c>
      <c r="I24" s="394">
        <v>51542437</v>
      </c>
      <c r="J24" s="394">
        <v>1736814</v>
      </c>
      <c r="K24" s="399">
        <v>1636814</v>
      </c>
      <c r="L24" s="399">
        <v>100000</v>
      </c>
      <c r="M24" s="399">
        <v>0</v>
      </c>
      <c r="N24" s="399">
        <v>49805623</v>
      </c>
      <c r="O24" s="399">
        <v>0</v>
      </c>
      <c r="P24" s="399">
        <v>0</v>
      </c>
      <c r="Q24" s="399">
        <v>9248133</v>
      </c>
      <c r="R24" s="399">
        <v>945266</v>
      </c>
      <c r="S24" s="399">
        <v>0</v>
      </c>
      <c r="T24" s="394">
        <v>59999022</v>
      </c>
      <c r="U24" s="396">
        <v>0.03369677689085598</v>
      </c>
    </row>
    <row r="25" spans="1:21" ht="15.75">
      <c r="A25" s="383">
        <v>3</v>
      </c>
      <c r="B25" s="383" t="s">
        <v>369</v>
      </c>
      <c r="C25" s="394">
        <v>36436721</v>
      </c>
      <c r="D25" s="399">
        <v>17186178</v>
      </c>
      <c r="E25" s="399">
        <v>19250543</v>
      </c>
      <c r="F25" s="399">
        <v>0</v>
      </c>
      <c r="G25" s="399">
        <v>0</v>
      </c>
      <c r="H25" s="394">
        <v>36436721</v>
      </c>
      <c r="I25" s="394">
        <v>32496099</v>
      </c>
      <c r="J25" s="394">
        <v>1834045</v>
      </c>
      <c r="K25" s="399">
        <v>1834045</v>
      </c>
      <c r="L25" s="399">
        <v>0</v>
      </c>
      <c r="M25" s="399">
        <v>0</v>
      </c>
      <c r="N25" s="399">
        <v>30628515</v>
      </c>
      <c r="O25" s="399">
        <v>33539</v>
      </c>
      <c r="P25" s="399">
        <v>0</v>
      </c>
      <c r="Q25" s="399">
        <v>3940622</v>
      </c>
      <c r="R25" s="399">
        <v>0</v>
      </c>
      <c r="S25" s="399">
        <v>0</v>
      </c>
      <c r="T25" s="394">
        <v>34602676</v>
      </c>
      <c r="U25" s="396">
        <v>0.05643892825412675</v>
      </c>
    </row>
    <row r="26" spans="1:21" ht="15.75">
      <c r="A26" s="383">
        <v>4</v>
      </c>
      <c r="B26" s="383" t="s">
        <v>398</v>
      </c>
      <c r="C26" s="394">
        <v>38835108</v>
      </c>
      <c r="D26" s="399">
        <v>28762737</v>
      </c>
      <c r="E26" s="399">
        <v>10072371</v>
      </c>
      <c r="F26" s="399">
        <v>1627450</v>
      </c>
      <c r="G26" s="399">
        <v>0</v>
      </c>
      <c r="H26" s="394">
        <v>37207658</v>
      </c>
      <c r="I26" s="394">
        <v>17734292</v>
      </c>
      <c r="J26" s="394">
        <v>922462</v>
      </c>
      <c r="K26" s="399">
        <v>383018</v>
      </c>
      <c r="L26" s="399">
        <v>539444</v>
      </c>
      <c r="M26" s="399">
        <v>0</v>
      </c>
      <c r="N26" s="399">
        <v>16811830</v>
      </c>
      <c r="O26" s="399">
        <v>0</v>
      </c>
      <c r="P26" s="399">
        <v>0</v>
      </c>
      <c r="Q26" s="399">
        <v>19473366</v>
      </c>
      <c r="R26" s="399">
        <v>0</v>
      </c>
      <c r="S26" s="399">
        <v>0</v>
      </c>
      <c r="T26" s="394">
        <v>36285196</v>
      </c>
      <c r="U26" s="396">
        <v>0.052015721856840974</v>
      </c>
    </row>
    <row r="27" spans="1:21" ht="15.75">
      <c r="A27" s="383">
        <v>5</v>
      </c>
      <c r="B27" s="383" t="s">
        <v>372</v>
      </c>
      <c r="C27" s="394">
        <v>19033813</v>
      </c>
      <c r="D27" s="399">
        <v>10599275</v>
      </c>
      <c r="E27" s="399">
        <v>8434538</v>
      </c>
      <c r="F27" s="399">
        <v>0</v>
      </c>
      <c r="G27" s="399">
        <v>0</v>
      </c>
      <c r="H27" s="394">
        <v>19033813</v>
      </c>
      <c r="I27" s="394">
        <v>11249835</v>
      </c>
      <c r="J27" s="394">
        <v>1124217</v>
      </c>
      <c r="K27" s="399">
        <v>1085763</v>
      </c>
      <c r="L27" s="399">
        <v>38454</v>
      </c>
      <c r="M27" s="399">
        <v>0</v>
      </c>
      <c r="N27" s="399">
        <v>10125618</v>
      </c>
      <c r="O27" s="399">
        <v>0</v>
      </c>
      <c r="P27" s="399">
        <v>0</v>
      </c>
      <c r="Q27" s="399">
        <v>6341414</v>
      </c>
      <c r="R27" s="399">
        <v>1442564</v>
      </c>
      <c r="S27" s="399">
        <v>0</v>
      </c>
      <c r="T27" s="394">
        <v>17909596</v>
      </c>
      <c r="U27" s="396">
        <v>0.09993186566736312</v>
      </c>
    </row>
    <row r="28" spans="1:21" ht="15.75">
      <c r="A28" s="383">
        <v>6</v>
      </c>
      <c r="B28" s="383" t="s">
        <v>371</v>
      </c>
      <c r="C28" s="394">
        <v>24203266</v>
      </c>
      <c r="D28" s="399">
        <v>13177407</v>
      </c>
      <c r="E28" s="399">
        <v>11025859</v>
      </c>
      <c r="F28" s="399">
        <v>0</v>
      </c>
      <c r="G28" s="399">
        <v>0</v>
      </c>
      <c r="H28" s="394">
        <v>24203266</v>
      </c>
      <c r="I28" s="394">
        <v>20127514</v>
      </c>
      <c r="J28" s="394">
        <v>5719904</v>
      </c>
      <c r="K28" s="399">
        <v>986987</v>
      </c>
      <c r="L28" s="399">
        <v>4732917</v>
      </c>
      <c r="M28" s="399">
        <v>0</v>
      </c>
      <c r="N28" s="399">
        <v>14400410</v>
      </c>
      <c r="O28" s="399">
        <v>7200</v>
      </c>
      <c r="P28" s="399">
        <v>0</v>
      </c>
      <c r="Q28" s="399">
        <v>4075752</v>
      </c>
      <c r="R28" s="399">
        <v>0</v>
      </c>
      <c r="S28" s="399">
        <v>0</v>
      </c>
      <c r="T28" s="394">
        <v>18483362</v>
      </c>
      <c r="U28" s="396">
        <v>0.2841833323280759</v>
      </c>
    </row>
    <row r="29" spans="1:21" ht="15.75" hidden="1">
      <c r="A29" s="383">
        <v>7</v>
      </c>
      <c r="B29" s="383" t="s">
        <v>371</v>
      </c>
      <c r="C29" s="394">
        <v>0</v>
      </c>
      <c r="D29" s="399">
        <v>0</v>
      </c>
      <c r="E29" s="399">
        <v>0</v>
      </c>
      <c r="F29" s="399">
        <v>0</v>
      </c>
      <c r="G29" s="399">
        <v>0</v>
      </c>
      <c r="H29" s="394">
        <v>0</v>
      </c>
      <c r="I29" s="394">
        <v>0</v>
      </c>
      <c r="J29" s="394">
        <v>0</v>
      </c>
      <c r="K29" s="399">
        <v>0</v>
      </c>
      <c r="L29" s="399">
        <v>0</v>
      </c>
      <c r="M29" s="399">
        <v>0</v>
      </c>
      <c r="N29" s="399">
        <v>0</v>
      </c>
      <c r="O29" s="399">
        <v>0</v>
      </c>
      <c r="P29" s="399">
        <v>0</v>
      </c>
      <c r="Q29" s="399">
        <v>0</v>
      </c>
      <c r="R29" s="399">
        <v>0</v>
      </c>
      <c r="S29" s="399">
        <v>0</v>
      </c>
      <c r="T29" s="394">
        <v>0</v>
      </c>
      <c r="U29" s="396" t="s">
        <v>349</v>
      </c>
    </row>
    <row r="30" spans="1:21" ht="15.75" hidden="1">
      <c r="A30" s="383">
        <v>8</v>
      </c>
      <c r="B30" s="383" t="s">
        <v>372</v>
      </c>
      <c r="C30" s="394">
        <v>0</v>
      </c>
      <c r="D30" s="399">
        <v>0</v>
      </c>
      <c r="E30" s="399">
        <v>0</v>
      </c>
      <c r="F30" s="399">
        <v>0</v>
      </c>
      <c r="G30" s="399">
        <v>0</v>
      </c>
      <c r="H30" s="394">
        <v>0</v>
      </c>
      <c r="I30" s="394">
        <v>0</v>
      </c>
      <c r="J30" s="394">
        <v>0</v>
      </c>
      <c r="K30" s="399">
        <v>0</v>
      </c>
      <c r="L30" s="399">
        <v>0</v>
      </c>
      <c r="M30" s="399">
        <v>0</v>
      </c>
      <c r="N30" s="399">
        <v>0</v>
      </c>
      <c r="O30" s="399">
        <v>0</v>
      </c>
      <c r="P30" s="399">
        <v>0</v>
      </c>
      <c r="Q30" s="399">
        <v>0</v>
      </c>
      <c r="R30" s="399">
        <v>0</v>
      </c>
      <c r="S30" s="399">
        <v>0</v>
      </c>
      <c r="T30" s="394">
        <v>0</v>
      </c>
      <c r="U30" s="396" t="s">
        <v>349</v>
      </c>
    </row>
    <row r="31" spans="1:21" ht="15.75" hidden="1">
      <c r="A31" s="383">
        <v>9</v>
      </c>
      <c r="B31" s="383" t="s">
        <v>6</v>
      </c>
      <c r="C31" s="394">
        <v>0</v>
      </c>
      <c r="D31" s="399">
        <v>0</v>
      </c>
      <c r="E31" s="399">
        <v>0</v>
      </c>
      <c r="F31" s="399">
        <v>0</v>
      </c>
      <c r="G31" s="399">
        <v>0</v>
      </c>
      <c r="H31" s="394">
        <v>0</v>
      </c>
      <c r="I31" s="394">
        <v>0</v>
      </c>
      <c r="J31" s="394">
        <v>0</v>
      </c>
      <c r="K31" s="399">
        <v>0</v>
      </c>
      <c r="L31" s="399">
        <v>0</v>
      </c>
      <c r="M31" s="399">
        <v>0</v>
      </c>
      <c r="N31" s="399">
        <v>0</v>
      </c>
      <c r="O31" s="399">
        <v>0</v>
      </c>
      <c r="P31" s="399">
        <v>0</v>
      </c>
      <c r="Q31" s="399">
        <v>0</v>
      </c>
      <c r="R31" s="399">
        <v>0</v>
      </c>
      <c r="S31" s="399">
        <v>0</v>
      </c>
      <c r="T31" s="394">
        <v>0</v>
      </c>
      <c r="U31" s="396" t="s">
        <v>349</v>
      </c>
    </row>
    <row r="32" spans="1:21" ht="15.75" hidden="1">
      <c r="A32" s="383">
        <v>10</v>
      </c>
      <c r="B32" s="383" t="s">
        <v>6</v>
      </c>
      <c r="C32" s="394">
        <v>0</v>
      </c>
      <c r="D32" s="399">
        <v>0</v>
      </c>
      <c r="E32" s="399">
        <v>0</v>
      </c>
      <c r="F32" s="399">
        <v>0</v>
      </c>
      <c r="G32" s="399">
        <v>0</v>
      </c>
      <c r="H32" s="394">
        <v>0</v>
      </c>
      <c r="I32" s="394">
        <v>0</v>
      </c>
      <c r="J32" s="394">
        <v>0</v>
      </c>
      <c r="K32" s="399">
        <v>0</v>
      </c>
      <c r="L32" s="399">
        <v>0</v>
      </c>
      <c r="M32" s="399">
        <v>0</v>
      </c>
      <c r="N32" s="399">
        <v>0</v>
      </c>
      <c r="O32" s="399">
        <v>0</v>
      </c>
      <c r="P32" s="399">
        <v>0</v>
      </c>
      <c r="Q32" s="399">
        <v>0</v>
      </c>
      <c r="R32" s="399">
        <v>0</v>
      </c>
      <c r="S32" s="399">
        <v>0</v>
      </c>
      <c r="T32" s="394">
        <v>0</v>
      </c>
      <c r="U32" s="396" t="s">
        <v>349</v>
      </c>
    </row>
    <row r="33" spans="1:21" ht="15.75">
      <c r="A33" s="384">
        <v>2</v>
      </c>
      <c r="B33" s="378" t="s">
        <v>353</v>
      </c>
      <c r="C33" s="400">
        <v>5145338</v>
      </c>
      <c r="D33" s="400">
        <v>4262152</v>
      </c>
      <c r="E33" s="400">
        <v>883186</v>
      </c>
      <c r="F33" s="400">
        <v>113097</v>
      </c>
      <c r="G33" s="400">
        <v>0</v>
      </c>
      <c r="H33" s="400">
        <v>5032241</v>
      </c>
      <c r="I33" s="400">
        <v>2505548</v>
      </c>
      <c r="J33" s="400">
        <v>289040</v>
      </c>
      <c r="K33" s="400">
        <v>269040</v>
      </c>
      <c r="L33" s="400">
        <v>20000</v>
      </c>
      <c r="M33" s="400">
        <v>0</v>
      </c>
      <c r="N33" s="400">
        <v>2216508</v>
      </c>
      <c r="O33" s="400">
        <v>0</v>
      </c>
      <c r="P33" s="400">
        <v>0</v>
      </c>
      <c r="Q33" s="400">
        <v>2526693</v>
      </c>
      <c r="R33" s="400">
        <v>0</v>
      </c>
      <c r="S33" s="400">
        <v>0</v>
      </c>
      <c r="T33" s="400">
        <v>4743201</v>
      </c>
      <c r="U33" s="401">
        <v>0.11535999310330515</v>
      </c>
    </row>
    <row r="34" spans="1:21" ht="15.75">
      <c r="A34" s="383">
        <v>1</v>
      </c>
      <c r="B34" s="383" t="s">
        <v>373</v>
      </c>
      <c r="C34" s="394">
        <v>1836770</v>
      </c>
      <c r="D34" s="399">
        <v>1694722</v>
      </c>
      <c r="E34" s="399">
        <v>142048</v>
      </c>
      <c r="F34" s="399">
        <v>113097</v>
      </c>
      <c r="G34" s="399">
        <v>0</v>
      </c>
      <c r="H34" s="394">
        <v>1723673</v>
      </c>
      <c r="I34" s="394">
        <v>444728</v>
      </c>
      <c r="J34" s="394">
        <v>93466</v>
      </c>
      <c r="K34" s="399">
        <v>93466</v>
      </c>
      <c r="L34" s="399">
        <v>0</v>
      </c>
      <c r="M34" s="399">
        <v>0</v>
      </c>
      <c r="N34" s="399">
        <v>351262</v>
      </c>
      <c r="O34" s="399">
        <v>0</v>
      </c>
      <c r="P34" s="399">
        <v>0</v>
      </c>
      <c r="Q34" s="399">
        <v>1278945</v>
      </c>
      <c r="R34" s="399">
        <v>0</v>
      </c>
      <c r="S34" s="399">
        <v>0</v>
      </c>
      <c r="T34" s="394">
        <v>1630207</v>
      </c>
      <c r="U34" s="396">
        <v>0.2101644151031642</v>
      </c>
    </row>
    <row r="35" spans="1:21" ht="15.75">
      <c r="A35" s="383">
        <v>2</v>
      </c>
      <c r="B35" s="383" t="s">
        <v>374</v>
      </c>
      <c r="C35" s="394">
        <v>429986</v>
      </c>
      <c r="D35" s="399">
        <v>0</v>
      </c>
      <c r="E35" s="399">
        <v>429986</v>
      </c>
      <c r="F35" s="399">
        <v>0</v>
      </c>
      <c r="G35" s="399">
        <v>0</v>
      </c>
      <c r="H35" s="394">
        <v>429986</v>
      </c>
      <c r="I35" s="394">
        <v>429986</v>
      </c>
      <c r="J35" s="394">
        <v>25503</v>
      </c>
      <c r="K35" s="399">
        <v>25503</v>
      </c>
      <c r="L35" s="399">
        <v>0</v>
      </c>
      <c r="M35" s="399">
        <v>0</v>
      </c>
      <c r="N35" s="399">
        <v>404483</v>
      </c>
      <c r="O35" s="399">
        <v>0</v>
      </c>
      <c r="P35" s="399">
        <v>0</v>
      </c>
      <c r="Q35" s="399">
        <v>0</v>
      </c>
      <c r="R35" s="399">
        <v>0</v>
      </c>
      <c r="S35" s="399">
        <v>0</v>
      </c>
      <c r="T35" s="394">
        <v>404483</v>
      </c>
      <c r="U35" s="396">
        <v>0.05931123338899406</v>
      </c>
    </row>
    <row r="36" spans="1:21" ht="15.75">
      <c r="A36" s="383">
        <v>3</v>
      </c>
      <c r="B36" s="383" t="s">
        <v>375</v>
      </c>
      <c r="C36" s="394">
        <v>2878582</v>
      </c>
      <c r="D36" s="399">
        <v>2567430</v>
      </c>
      <c r="E36" s="399">
        <v>311152</v>
      </c>
      <c r="F36" s="399">
        <v>0</v>
      </c>
      <c r="G36" s="399">
        <v>0</v>
      </c>
      <c r="H36" s="394">
        <v>2878582</v>
      </c>
      <c r="I36" s="394">
        <v>1630834</v>
      </c>
      <c r="J36" s="394">
        <v>170071</v>
      </c>
      <c r="K36" s="399">
        <v>150071</v>
      </c>
      <c r="L36" s="399">
        <v>20000</v>
      </c>
      <c r="M36" s="399">
        <v>0</v>
      </c>
      <c r="N36" s="399">
        <v>1460763</v>
      </c>
      <c r="O36" s="399">
        <v>0</v>
      </c>
      <c r="P36" s="399">
        <v>0</v>
      </c>
      <c r="Q36" s="399">
        <v>1247748</v>
      </c>
      <c r="R36" s="399">
        <v>0</v>
      </c>
      <c r="S36" s="399">
        <v>0</v>
      </c>
      <c r="T36" s="394">
        <v>2708511</v>
      </c>
      <c r="U36" s="396">
        <v>0.10428467888209346</v>
      </c>
    </row>
    <row r="37" spans="1:21" ht="15.75" hidden="1">
      <c r="A37" s="383">
        <v>4</v>
      </c>
      <c r="B37" s="383" t="s">
        <v>6</v>
      </c>
      <c r="C37" s="394">
        <v>0</v>
      </c>
      <c r="D37" s="399">
        <v>0</v>
      </c>
      <c r="E37" s="399">
        <v>0</v>
      </c>
      <c r="F37" s="399">
        <v>0</v>
      </c>
      <c r="G37" s="399">
        <v>0</v>
      </c>
      <c r="H37" s="394">
        <v>0</v>
      </c>
      <c r="I37" s="394">
        <v>0</v>
      </c>
      <c r="J37" s="394">
        <v>0</v>
      </c>
      <c r="K37" s="399">
        <v>0</v>
      </c>
      <c r="L37" s="399">
        <v>0</v>
      </c>
      <c r="M37" s="399">
        <v>0</v>
      </c>
      <c r="N37" s="399">
        <v>0</v>
      </c>
      <c r="O37" s="399">
        <v>0</v>
      </c>
      <c r="P37" s="399">
        <v>0</v>
      </c>
      <c r="Q37" s="399">
        <v>0</v>
      </c>
      <c r="R37" s="399">
        <v>0</v>
      </c>
      <c r="S37" s="399">
        <v>0</v>
      </c>
      <c r="T37" s="394">
        <v>0</v>
      </c>
      <c r="U37" s="396" t="s">
        <v>349</v>
      </c>
    </row>
    <row r="38" spans="1:21" ht="15.75" hidden="1">
      <c r="A38" s="383">
        <v>5</v>
      </c>
      <c r="B38" s="383" t="s">
        <v>6</v>
      </c>
      <c r="C38" s="394">
        <v>0</v>
      </c>
      <c r="D38" s="399">
        <v>0</v>
      </c>
      <c r="E38" s="399">
        <v>0</v>
      </c>
      <c r="F38" s="399">
        <v>0</v>
      </c>
      <c r="G38" s="399">
        <v>0</v>
      </c>
      <c r="H38" s="394">
        <v>0</v>
      </c>
      <c r="I38" s="394">
        <v>0</v>
      </c>
      <c r="J38" s="394">
        <v>0</v>
      </c>
      <c r="K38" s="399">
        <v>0</v>
      </c>
      <c r="L38" s="399">
        <v>0</v>
      </c>
      <c r="M38" s="399">
        <v>0</v>
      </c>
      <c r="N38" s="399">
        <v>0</v>
      </c>
      <c r="O38" s="399">
        <v>0</v>
      </c>
      <c r="P38" s="399">
        <v>0</v>
      </c>
      <c r="Q38" s="399">
        <v>0</v>
      </c>
      <c r="R38" s="399">
        <v>0</v>
      </c>
      <c r="S38" s="399">
        <v>0</v>
      </c>
      <c r="T38" s="394">
        <v>0</v>
      </c>
      <c r="U38" s="396" t="s">
        <v>349</v>
      </c>
    </row>
    <row r="39" spans="1:21" ht="15.75" hidden="1">
      <c r="A39" s="383">
        <v>6</v>
      </c>
      <c r="B39" s="383" t="s">
        <v>6</v>
      </c>
      <c r="C39" s="394">
        <v>0</v>
      </c>
      <c r="D39" s="399">
        <v>0</v>
      </c>
      <c r="E39" s="399">
        <v>0</v>
      </c>
      <c r="F39" s="399">
        <v>0</v>
      </c>
      <c r="G39" s="399">
        <v>0</v>
      </c>
      <c r="H39" s="394">
        <v>0</v>
      </c>
      <c r="I39" s="394">
        <v>0</v>
      </c>
      <c r="J39" s="394">
        <v>0</v>
      </c>
      <c r="K39" s="399">
        <v>0</v>
      </c>
      <c r="L39" s="399">
        <v>0</v>
      </c>
      <c r="M39" s="399">
        <v>0</v>
      </c>
      <c r="N39" s="399">
        <v>0</v>
      </c>
      <c r="O39" s="399">
        <v>0</v>
      </c>
      <c r="P39" s="399">
        <v>0</v>
      </c>
      <c r="Q39" s="399">
        <v>0</v>
      </c>
      <c r="R39" s="399">
        <v>0</v>
      </c>
      <c r="S39" s="399">
        <v>0</v>
      </c>
      <c r="T39" s="394">
        <v>0</v>
      </c>
      <c r="U39" s="396" t="s">
        <v>349</v>
      </c>
    </row>
    <row r="40" spans="1:21" ht="15.75" hidden="1">
      <c r="A40" s="383">
        <v>7</v>
      </c>
      <c r="B40" s="383" t="s">
        <v>6</v>
      </c>
      <c r="C40" s="394">
        <v>0</v>
      </c>
      <c r="D40" s="399">
        <v>0</v>
      </c>
      <c r="E40" s="399">
        <v>0</v>
      </c>
      <c r="F40" s="399">
        <v>0</v>
      </c>
      <c r="G40" s="399">
        <v>0</v>
      </c>
      <c r="H40" s="394">
        <v>0</v>
      </c>
      <c r="I40" s="394">
        <v>0</v>
      </c>
      <c r="J40" s="394">
        <v>0</v>
      </c>
      <c r="K40" s="399">
        <v>0</v>
      </c>
      <c r="L40" s="399">
        <v>0</v>
      </c>
      <c r="M40" s="399">
        <v>0</v>
      </c>
      <c r="N40" s="399">
        <v>0</v>
      </c>
      <c r="O40" s="399">
        <v>0</v>
      </c>
      <c r="P40" s="399">
        <v>0</v>
      </c>
      <c r="Q40" s="399">
        <v>0</v>
      </c>
      <c r="R40" s="399">
        <v>0</v>
      </c>
      <c r="S40" s="399">
        <v>0</v>
      </c>
      <c r="T40" s="394">
        <v>0</v>
      </c>
      <c r="U40" s="396" t="s">
        <v>349</v>
      </c>
    </row>
    <row r="41" spans="1:21" ht="15.75" hidden="1">
      <c r="A41" s="383">
        <v>8</v>
      </c>
      <c r="B41" s="383" t="s">
        <v>6</v>
      </c>
      <c r="C41" s="394">
        <v>0</v>
      </c>
      <c r="D41" s="399">
        <v>0</v>
      </c>
      <c r="E41" s="399">
        <v>0</v>
      </c>
      <c r="F41" s="399">
        <v>0</v>
      </c>
      <c r="G41" s="399">
        <v>0</v>
      </c>
      <c r="H41" s="394">
        <v>0</v>
      </c>
      <c r="I41" s="394">
        <v>0</v>
      </c>
      <c r="J41" s="394">
        <v>0</v>
      </c>
      <c r="K41" s="399">
        <v>0</v>
      </c>
      <c r="L41" s="399">
        <v>0</v>
      </c>
      <c r="M41" s="399">
        <v>0</v>
      </c>
      <c r="N41" s="399">
        <v>0</v>
      </c>
      <c r="O41" s="399">
        <v>0</v>
      </c>
      <c r="P41" s="399">
        <v>0</v>
      </c>
      <c r="Q41" s="399">
        <v>0</v>
      </c>
      <c r="R41" s="399">
        <v>0</v>
      </c>
      <c r="S41" s="399">
        <v>0</v>
      </c>
      <c r="T41" s="394">
        <v>0</v>
      </c>
      <c r="U41" s="396" t="s">
        <v>349</v>
      </c>
    </row>
    <row r="42" spans="1:21" ht="15.75" hidden="1">
      <c r="A42" s="383">
        <v>9</v>
      </c>
      <c r="B42" s="383" t="s">
        <v>6</v>
      </c>
      <c r="C42" s="394">
        <v>0</v>
      </c>
      <c r="D42" s="399">
        <v>0</v>
      </c>
      <c r="E42" s="399">
        <v>0</v>
      </c>
      <c r="F42" s="399">
        <v>0</v>
      </c>
      <c r="G42" s="399">
        <v>0</v>
      </c>
      <c r="H42" s="394">
        <v>0</v>
      </c>
      <c r="I42" s="394">
        <v>0</v>
      </c>
      <c r="J42" s="394">
        <v>0</v>
      </c>
      <c r="K42" s="399">
        <v>0</v>
      </c>
      <c r="L42" s="399">
        <v>0</v>
      </c>
      <c r="M42" s="399">
        <v>0</v>
      </c>
      <c r="N42" s="399">
        <v>0</v>
      </c>
      <c r="O42" s="399">
        <v>0</v>
      </c>
      <c r="P42" s="399">
        <v>0</v>
      </c>
      <c r="Q42" s="399">
        <v>0</v>
      </c>
      <c r="R42" s="399">
        <v>0</v>
      </c>
      <c r="S42" s="399">
        <v>0</v>
      </c>
      <c r="T42" s="394">
        <v>0</v>
      </c>
      <c r="U42" s="396" t="s">
        <v>349</v>
      </c>
    </row>
    <row r="43" spans="1:21" ht="15.75" hidden="1">
      <c r="A43" s="383">
        <v>10</v>
      </c>
      <c r="B43" s="383" t="s">
        <v>6</v>
      </c>
      <c r="C43" s="394">
        <v>0</v>
      </c>
      <c r="D43" s="399">
        <v>0</v>
      </c>
      <c r="E43" s="399">
        <v>0</v>
      </c>
      <c r="F43" s="399">
        <v>0</v>
      </c>
      <c r="G43" s="399">
        <v>0</v>
      </c>
      <c r="H43" s="394">
        <v>0</v>
      </c>
      <c r="I43" s="394">
        <v>0</v>
      </c>
      <c r="J43" s="394">
        <v>0</v>
      </c>
      <c r="K43" s="399">
        <v>0</v>
      </c>
      <c r="L43" s="399">
        <v>0</v>
      </c>
      <c r="M43" s="399">
        <v>0</v>
      </c>
      <c r="N43" s="399">
        <v>0</v>
      </c>
      <c r="O43" s="399">
        <v>0</v>
      </c>
      <c r="P43" s="399">
        <v>0</v>
      </c>
      <c r="Q43" s="399">
        <v>0</v>
      </c>
      <c r="R43" s="399">
        <v>0</v>
      </c>
      <c r="S43" s="399">
        <v>0</v>
      </c>
      <c r="T43" s="394">
        <v>0</v>
      </c>
      <c r="U43" s="396" t="s">
        <v>349</v>
      </c>
    </row>
    <row r="44" spans="1:21" ht="15.75">
      <c r="A44" s="384">
        <v>3</v>
      </c>
      <c r="B44" s="378" t="s">
        <v>354</v>
      </c>
      <c r="C44" s="400">
        <v>9508710</v>
      </c>
      <c r="D44" s="400">
        <v>4653451</v>
      </c>
      <c r="E44" s="400">
        <v>4855259</v>
      </c>
      <c r="F44" s="400">
        <v>36000</v>
      </c>
      <c r="G44" s="400">
        <v>0</v>
      </c>
      <c r="H44" s="400">
        <v>9472710</v>
      </c>
      <c r="I44" s="400">
        <v>8573788</v>
      </c>
      <c r="J44" s="400">
        <v>1341810</v>
      </c>
      <c r="K44" s="400">
        <v>1271003</v>
      </c>
      <c r="L44" s="400">
        <v>70807</v>
      </c>
      <c r="M44" s="400">
        <v>0</v>
      </c>
      <c r="N44" s="400">
        <v>7231978</v>
      </c>
      <c r="O44" s="400">
        <v>0</v>
      </c>
      <c r="P44" s="400">
        <v>0</v>
      </c>
      <c r="Q44" s="400">
        <v>898922</v>
      </c>
      <c r="R44" s="400">
        <v>0</v>
      </c>
      <c r="S44" s="400">
        <v>0</v>
      </c>
      <c r="T44" s="400">
        <v>8130900</v>
      </c>
      <c r="U44" s="401">
        <v>0.1565014203756846</v>
      </c>
    </row>
    <row r="45" spans="1:21" ht="15.75">
      <c r="A45" s="383">
        <v>1</v>
      </c>
      <c r="B45" s="383" t="s">
        <v>376</v>
      </c>
      <c r="C45" s="394">
        <v>232155</v>
      </c>
      <c r="D45" s="399">
        <v>222413</v>
      </c>
      <c r="E45" s="399">
        <v>9742</v>
      </c>
      <c r="F45" s="399">
        <v>0</v>
      </c>
      <c r="G45" s="399">
        <v>0</v>
      </c>
      <c r="H45" s="394">
        <v>232155</v>
      </c>
      <c r="I45" s="394">
        <v>232155</v>
      </c>
      <c r="J45" s="394">
        <v>232155</v>
      </c>
      <c r="K45" s="399">
        <v>232155</v>
      </c>
      <c r="L45" s="399">
        <v>0</v>
      </c>
      <c r="M45" s="399">
        <v>0</v>
      </c>
      <c r="N45" s="399">
        <v>0</v>
      </c>
      <c r="O45" s="399">
        <v>0</v>
      </c>
      <c r="P45" s="399">
        <v>0</v>
      </c>
      <c r="Q45" s="399">
        <v>0</v>
      </c>
      <c r="R45" s="399">
        <v>0</v>
      </c>
      <c r="S45" s="399">
        <v>0</v>
      </c>
      <c r="T45" s="394">
        <v>0</v>
      </c>
      <c r="U45" s="396">
        <v>1</v>
      </c>
    </row>
    <row r="46" spans="1:21" ht="15.75">
      <c r="A46" s="383">
        <v>2</v>
      </c>
      <c r="B46" s="383" t="s">
        <v>377</v>
      </c>
      <c r="C46" s="394">
        <v>3773147</v>
      </c>
      <c r="D46" s="399">
        <v>2225694</v>
      </c>
      <c r="E46" s="399">
        <v>1547453</v>
      </c>
      <c r="F46" s="399">
        <v>0</v>
      </c>
      <c r="G46" s="399">
        <v>0</v>
      </c>
      <c r="H46" s="394">
        <v>3773147</v>
      </c>
      <c r="I46" s="394">
        <v>2874225</v>
      </c>
      <c r="J46" s="394">
        <v>472642</v>
      </c>
      <c r="K46" s="399">
        <v>456906</v>
      </c>
      <c r="L46" s="399">
        <v>15736</v>
      </c>
      <c r="M46" s="399">
        <v>0</v>
      </c>
      <c r="N46" s="399">
        <v>2401583</v>
      </c>
      <c r="O46" s="399">
        <v>0</v>
      </c>
      <c r="P46" s="399">
        <v>0</v>
      </c>
      <c r="Q46" s="399">
        <v>898922</v>
      </c>
      <c r="R46" s="399">
        <v>0</v>
      </c>
      <c r="S46" s="399">
        <v>0</v>
      </c>
      <c r="T46" s="394">
        <v>3300505</v>
      </c>
      <c r="U46" s="396">
        <v>0.16444154511216066</v>
      </c>
    </row>
    <row r="47" spans="1:21" ht="15.75">
      <c r="A47" s="383">
        <v>3</v>
      </c>
      <c r="B47" s="383" t="s">
        <v>378</v>
      </c>
      <c r="C47" s="394">
        <v>3967641</v>
      </c>
      <c r="D47" s="399">
        <v>1867123</v>
      </c>
      <c r="E47" s="399">
        <v>2100518</v>
      </c>
      <c r="F47" s="399">
        <v>0</v>
      </c>
      <c r="G47" s="399">
        <v>0</v>
      </c>
      <c r="H47" s="394">
        <v>3967641</v>
      </c>
      <c r="I47" s="394">
        <v>3967641</v>
      </c>
      <c r="J47" s="394">
        <v>370458</v>
      </c>
      <c r="K47" s="399">
        <v>325387</v>
      </c>
      <c r="L47" s="399">
        <v>45071</v>
      </c>
      <c r="M47" s="399">
        <v>0</v>
      </c>
      <c r="N47" s="399">
        <v>3597183</v>
      </c>
      <c r="O47" s="399">
        <v>0</v>
      </c>
      <c r="P47" s="399">
        <v>0</v>
      </c>
      <c r="Q47" s="399">
        <v>0</v>
      </c>
      <c r="R47" s="399">
        <v>0</v>
      </c>
      <c r="S47" s="399">
        <v>0</v>
      </c>
      <c r="T47" s="394">
        <v>3597183</v>
      </c>
      <c r="U47" s="396">
        <v>0.09336983865223693</v>
      </c>
    </row>
    <row r="48" spans="1:21" ht="15.75">
      <c r="A48" s="383">
        <v>4</v>
      </c>
      <c r="B48" s="383" t="s">
        <v>379</v>
      </c>
      <c r="C48" s="394">
        <v>1535767</v>
      </c>
      <c r="D48" s="399">
        <v>338221</v>
      </c>
      <c r="E48" s="399">
        <v>1197546</v>
      </c>
      <c r="F48" s="399">
        <v>36000</v>
      </c>
      <c r="G48" s="399">
        <v>0</v>
      </c>
      <c r="H48" s="394">
        <v>1499767</v>
      </c>
      <c r="I48" s="394">
        <v>1499767</v>
      </c>
      <c r="J48" s="394">
        <v>266555</v>
      </c>
      <c r="K48" s="399">
        <v>256555</v>
      </c>
      <c r="L48" s="399">
        <v>10000</v>
      </c>
      <c r="M48" s="399">
        <v>0</v>
      </c>
      <c r="N48" s="399">
        <v>1233212</v>
      </c>
      <c r="O48" s="399">
        <v>0</v>
      </c>
      <c r="P48" s="399">
        <v>0</v>
      </c>
      <c r="Q48" s="399">
        <v>0</v>
      </c>
      <c r="R48" s="399">
        <v>0</v>
      </c>
      <c r="S48" s="399">
        <v>0</v>
      </c>
      <c r="T48" s="394">
        <v>1233212</v>
      </c>
      <c r="U48" s="396">
        <v>0.17773094087281557</v>
      </c>
    </row>
    <row r="49" spans="1:21" ht="15.75" hidden="1">
      <c r="A49" s="383">
        <v>5</v>
      </c>
      <c r="B49" s="383" t="s">
        <v>379</v>
      </c>
      <c r="C49" s="394">
        <v>0</v>
      </c>
      <c r="D49" s="399">
        <v>0</v>
      </c>
      <c r="E49" s="399">
        <v>0</v>
      </c>
      <c r="F49" s="399">
        <v>0</v>
      </c>
      <c r="G49" s="399">
        <v>0</v>
      </c>
      <c r="H49" s="394">
        <v>0</v>
      </c>
      <c r="I49" s="394">
        <v>0</v>
      </c>
      <c r="J49" s="394">
        <v>0</v>
      </c>
      <c r="K49" s="399">
        <v>0</v>
      </c>
      <c r="L49" s="399">
        <v>0</v>
      </c>
      <c r="M49" s="399">
        <v>0</v>
      </c>
      <c r="N49" s="399">
        <v>0</v>
      </c>
      <c r="O49" s="399">
        <v>0</v>
      </c>
      <c r="P49" s="399">
        <v>0</v>
      </c>
      <c r="Q49" s="399">
        <v>0</v>
      </c>
      <c r="R49" s="399">
        <v>0</v>
      </c>
      <c r="S49" s="399">
        <v>0</v>
      </c>
      <c r="T49" s="394">
        <v>0</v>
      </c>
      <c r="U49" s="396" t="s">
        <v>349</v>
      </c>
    </row>
    <row r="50" spans="1:21" ht="15.75" hidden="1">
      <c r="A50" s="383">
        <v>6</v>
      </c>
      <c r="B50" s="383" t="s">
        <v>379</v>
      </c>
      <c r="C50" s="394">
        <v>0</v>
      </c>
      <c r="D50" s="399">
        <v>0</v>
      </c>
      <c r="E50" s="399">
        <v>0</v>
      </c>
      <c r="F50" s="399">
        <v>0</v>
      </c>
      <c r="G50" s="399">
        <v>0</v>
      </c>
      <c r="H50" s="394">
        <v>0</v>
      </c>
      <c r="I50" s="394">
        <v>0</v>
      </c>
      <c r="J50" s="394">
        <v>0</v>
      </c>
      <c r="K50" s="399">
        <v>0</v>
      </c>
      <c r="L50" s="399">
        <v>0</v>
      </c>
      <c r="M50" s="399">
        <v>0</v>
      </c>
      <c r="N50" s="399">
        <v>0</v>
      </c>
      <c r="O50" s="399">
        <v>0</v>
      </c>
      <c r="P50" s="399">
        <v>0</v>
      </c>
      <c r="Q50" s="399">
        <v>0</v>
      </c>
      <c r="R50" s="399">
        <v>0</v>
      </c>
      <c r="S50" s="399">
        <v>0</v>
      </c>
      <c r="T50" s="394">
        <v>0</v>
      </c>
      <c r="U50" s="396" t="s">
        <v>349</v>
      </c>
    </row>
    <row r="51" spans="1:21" ht="15.75" hidden="1">
      <c r="A51" s="383">
        <v>7</v>
      </c>
      <c r="B51" s="383" t="s">
        <v>6</v>
      </c>
      <c r="C51" s="394">
        <v>0</v>
      </c>
      <c r="D51" s="399">
        <v>0</v>
      </c>
      <c r="E51" s="399">
        <v>0</v>
      </c>
      <c r="F51" s="399">
        <v>0</v>
      </c>
      <c r="G51" s="399">
        <v>0</v>
      </c>
      <c r="H51" s="394">
        <v>0</v>
      </c>
      <c r="I51" s="394">
        <v>0</v>
      </c>
      <c r="J51" s="394">
        <v>0</v>
      </c>
      <c r="K51" s="399">
        <v>0</v>
      </c>
      <c r="L51" s="399">
        <v>0</v>
      </c>
      <c r="M51" s="399">
        <v>0</v>
      </c>
      <c r="N51" s="399">
        <v>0</v>
      </c>
      <c r="O51" s="399">
        <v>0</v>
      </c>
      <c r="P51" s="399">
        <v>0</v>
      </c>
      <c r="Q51" s="399">
        <v>0</v>
      </c>
      <c r="R51" s="399">
        <v>0</v>
      </c>
      <c r="S51" s="399">
        <v>0</v>
      </c>
      <c r="T51" s="394">
        <v>0</v>
      </c>
      <c r="U51" s="396" t="s">
        <v>349</v>
      </c>
    </row>
    <row r="52" spans="1:21" ht="15.75" hidden="1">
      <c r="A52" s="383">
        <v>8</v>
      </c>
      <c r="B52" s="383" t="s">
        <v>6</v>
      </c>
      <c r="C52" s="394">
        <v>0</v>
      </c>
      <c r="D52" s="399">
        <v>0</v>
      </c>
      <c r="E52" s="399">
        <v>0</v>
      </c>
      <c r="F52" s="399">
        <v>0</v>
      </c>
      <c r="G52" s="399">
        <v>0</v>
      </c>
      <c r="H52" s="394">
        <v>0</v>
      </c>
      <c r="I52" s="394">
        <v>0</v>
      </c>
      <c r="J52" s="394">
        <v>0</v>
      </c>
      <c r="K52" s="399">
        <v>0</v>
      </c>
      <c r="L52" s="399">
        <v>0</v>
      </c>
      <c r="M52" s="399">
        <v>0</v>
      </c>
      <c r="N52" s="399">
        <v>0</v>
      </c>
      <c r="O52" s="399">
        <v>0</v>
      </c>
      <c r="P52" s="399">
        <v>0</v>
      </c>
      <c r="Q52" s="399">
        <v>0</v>
      </c>
      <c r="R52" s="399">
        <v>0</v>
      </c>
      <c r="S52" s="399">
        <v>0</v>
      </c>
      <c r="T52" s="394">
        <v>0</v>
      </c>
      <c r="U52" s="396" t="s">
        <v>349</v>
      </c>
    </row>
    <row r="53" spans="1:21" ht="15.75" hidden="1">
      <c r="A53" s="383">
        <v>9</v>
      </c>
      <c r="B53" s="383" t="s">
        <v>6</v>
      </c>
      <c r="C53" s="394">
        <v>0</v>
      </c>
      <c r="D53" s="399">
        <v>0</v>
      </c>
      <c r="E53" s="399">
        <v>0</v>
      </c>
      <c r="F53" s="399">
        <v>0</v>
      </c>
      <c r="G53" s="399">
        <v>0</v>
      </c>
      <c r="H53" s="394">
        <v>0</v>
      </c>
      <c r="I53" s="394">
        <v>0</v>
      </c>
      <c r="J53" s="394">
        <v>0</v>
      </c>
      <c r="K53" s="399">
        <v>0</v>
      </c>
      <c r="L53" s="399">
        <v>0</v>
      </c>
      <c r="M53" s="399">
        <v>0</v>
      </c>
      <c r="N53" s="399">
        <v>0</v>
      </c>
      <c r="O53" s="399">
        <v>0</v>
      </c>
      <c r="P53" s="399">
        <v>0</v>
      </c>
      <c r="Q53" s="399">
        <v>0</v>
      </c>
      <c r="R53" s="399">
        <v>0</v>
      </c>
      <c r="S53" s="399">
        <v>0</v>
      </c>
      <c r="T53" s="394">
        <v>0</v>
      </c>
      <c r="U53" s="396" t="s">
        <v>349</v>
      </c>
    </row>
    <row r="54" spans="1:21" ht="15.75" hidden="1">
      <c r="A54" s="383">
        <v>10</v>
      </c>
      <c r="B54" s="383" t="s">
        <v>6</v>
      </c>
      <c r="C54" s="394">
        <v>0</v>
      </c>
      <c r="D54" s="399">
        <v>0</v>
      </c>
      <c r="E54" s="399">
        <v>0</v>
      </c>
      <c r="F54" s="399">
        <v>0</v>
      </c>
      <c r="G54" s="399">
        <v>0</v>
      </c>
      <c r="H54" s="394">
        <v>0</v>
      </c>
      <c r="I54" s="394">
        <v>0</v>
      </c>
      <c r="J54" s="394">
        <v>0</v>
      </c>
      <c r="K54" s="399">
        <v>0</v>
      </c>
      <c r="L54" s="399">
        <v>0</v>
      </c>
      <c r="M54" s="399">
        <v>0</v>
      </c>
      <c r="N54" s="399">
        <v>0</v>
      </c>
      <c r="O54" s="399">
        <v>0</v>
      </c>
      <c r="P54" s="399">
        <v>0</v>
      </c>
      <c r="Q54" s="399">
        <v>0</v>
      </c>
      <c r="R54" s="399">
        <v>0</v>
      </c>
      <c r="S54" s="399">
        <v>0</v>
      </c>
      <c r="T54" s="394">
        <v>0</v>
      </c>
      <c r="U54" s="396" t="s">
        <v>349</v>
      </c>
    </row>
    <row r="55" spans="1:21" ht="15.75">
      <c r="A55" s="384">
        <v>4</v>
      </c>
      <c r="B55" s="378" t="s">
        <v>355</v>
      </c>
      <c r="C55" s="400">
        <v>6697547</v>
      </c>
      <c r="D55" s="400">
        <v>4156013</v>
      </c>
      <c r="E55" s="400">
        <v>2541534</v>
      </c>
      <c r="F55" s="400">
        <v>200</v>
      </c>
      <c r="G55" s="400">
        <v>0</v>
      </c>
      <c r="H55" s="400">
        <v>6697347</v>
      </c>
      <c r="I55" s="400">
        <v>4859218</v>
      </c>
      <c r="J55" s="400">
        <v>1503022</v>
      </c>
      <c r="K55" s="400">
        <v>1493022</v>
      </c>
      <c r="L55" s="400">
        <v>10000</v>
      </c>
      <c r="M55" s="400">
        <v>0</v>
      </c>
      <c r="N55" s="400">
        <v>3356196</v>
      </c>
      <c r="O55" s="400">
        <v>0</v>
      </c>
      <c r="P55" s="400">
        <v>0</v>
      </c>
      <c r="Q55" s="400">
        <v>1838129</v>
      </c>
      <c r="R55" s="400">
        <v>0</v>
      </c>
      <c r="S55" s="400">
        <v>0</v>
      </c>
      <c r="T55" s="400">
        <v>5194325</v>
      </c>
      <c r="U55" s="401">
        <v>0.3093135562141892</v>
      </c>
    </row>
    <row r="56" spans="1:21" ht="15.75">
      <c r="A56" s="383">
        <v>1</v>
      </c>
      <c r="B56" s="383" t="s">
        <v>380</v>
      </c>
      <c r="C56" s="394">
        <v>4586022</v>
      </c>
      <c r="D56" s="399">
        <v>2661707</v>
      </c>
      <c r="E56" s="399">
        <v>1924315</v>
      </c>
      <c r="F56" s="399">
        <v>200</v>
      </c>
      <c r="G56" s="399">
        <v>0</v>
      </c>
      <c r="H56" s="394">
        <v>4585822</v>
      </c>
      <c r="I56" s="394">
        <v>3849027</v>
      </c>
      <c r="J56" s="394">
        <v>1265784</v>
      </c>
      <c r="K56" s="399">
        <v>1255784</v>
      </c>
      <c r="L56" s="399">
        <v>10000</v>
      </c>
      <c r="M56" s="399">
        <v>0</v>
      </c>
      <c r="N56" s="399">
        <v>2583243</v>
      </c>
      <c r="O56" s="399">
        <v>0</v>
      </c>
      <c r="P56" s="399">
        <v>0</v>
      </c>
      <c r="Q56" s="399">
        <v>736795</v>
      </c>
      <c r="R56" s="399">
        <v>0</v>
      </c>
      <c r="S56" s="399">
        <v>0</v>
      </c>
      <c r="T56" s="394">
        <v>3320038</v>
      </c>
      <c r="U56" s="396">
        <v>0.32885817636509174</v>
      </c>
    </row>
    <row r="57" spans="1:21" ht="15.75">
      <c r="A57" s="383">
        <v>2</v>
      </c>
      <c r="B57" s="383" t="s">
        <v>381</v>
      </c>
      <c r="C57" s="394">
        <v>245340</v>
      </c>
      <c r="D57" s="399">
        <v>202140</v>
      </c>
      <c r="E57" s="399">
        <v>43200</v>
      </c>
      <c r="F57" s="399">
        <v>0</v>
      </c>
      <c r="G57" s="399">
        <v>0</v>
      </c>
      <c r="H57" s="394">
        <v>245340</v>
      </c>
      <c r="I57" s="394">
        <v>245340</v>
      </c>
      <c r="J57" s="394">
        <v>51100</v>
      </c>
      <c r="K57" s="399">
        <v>51100</v>
      </c>
      <c r="L57" s="399">
        <v>0</v>
      </c>
      <c r="M57" s="399">
        <v>0</v>
      </c>
      <c r="N57" s="399">
        <v>194240</v>
      </c>
      <c r="O57" s="399">
        <v>0</v>
      </c>
      <c r="P57" s="399">
        <v>0</v>
      </c>
      <c r="Q57" s="399">
        <v>0</v>
      </c>
      <c r="R57" s="399">
        <v>0</v>
      </c>
      <c r="S57" s="399">
        <v>0</v>
      </c>
      <c r="T57" s="394">
        <v>194240</v>
      </c>
      <c r="U57" s="396">
        <v>0.2082823836308796</v>
      </c>
    </row>
    <row r="58" spans="1:21" ht="15.75">
      <c r="A58" s="383">
        <v>3</v>
      </c>
      <c r="B58" s="383" t="s">
        <v>382</v>
      </c>
      <c r="C58" s="394">
        <v>1866185</v>
      </c>
      <c r="D58" s="399">
        <v>1292166</v>
      </c>
      <c r="E58" s="399">
        <v>574019</v>
      </c>
      <c r="F58" s="399">
        <v>0</v>
      </c>
      <c r="G58" s="399">
        <v>0</v>
      </c>
      <c r="H58" s="394">
        <v>1866185</v>
      </c>
      <c r="I58" s="394">
        <v>764851</v>
      </c>
      <c r="J58" s="394">
        <v>186138</v>
      </c>
      <c r="K58" s="399">
        <v>186138</v>
      </c>
      <c r="L58" s="399">
        <v>0</v>
      </c>
      <c r="M58" s="399">
        <v>0</v>
      </c>
      <c r="N58" s="399">
        <v>578713</v>
      </c>
      <c r="O58" s="399">
        <v>0</v>
      </c>
      <c r="P58" s="399">
        <v>0</v>
      </c>
      <c r="Q58" s="399">
        <v>1101334</v>
      </c>
      <c r="R58" s="399">
        <v>0</v>
      </c>
      <c r="S58" s="399">
        <v>0</v>
      </c>
      <c r="T58" s="394">
        <v>1680047</v>
      </c>
      <c r="U58" s="396">
        <v>0.24336504757135705</v>
      </c>
    </row>
    <row r="59" spans="1:21" ht="15.75" hidden="1">
      <c r="A59" s="383">
        <v>4</v>
      </c>
      <c r="B59" s="383" t="s">
        <v>6</v>
      </c>
      <c r="C59" s="394">
        <v>0</v>
      </c>
      <c r="D59" s="399">
        <v>0</v>
      </c>
      <c r="E59" s="399">
        <v>0</v>
      </c>
      <c r="F59" s="399">
        <v>0</v>
      </c>
      <c r="G59" s="399">
        <v>0</v>
      </c>
      <c r="H59" s="394">
        <v>0</v>
      </c>
      <c r="I59" s="394">
        <v>0</v>
      </c>
      <c r="J59" s="394">
        <v>0</v>
      </c>
      <c r="K59" s="399">
        <v>0</v>
      </c>
      <c r="L59" s="399">
        <v>0</v>
      </c>
      <c r="M59" s="399">
        <v>0</v>
      </c>
      <c r="N59" s="399">
        <v>0</v>
      </c>
      <c r="O59" s="399">
        <v>0</v>
      </c>
      <c r="P59" s="399">
        <v>0</v>
      </c>
      <c r="Q59" s="399">
        <v>0</v>
      </c>
      <c r="R59" s="399">
        <v>0</v>
      </c>
      <c r="S59" s="399">
        <v>0</v>
      </c>
      <c r="T59" s="394">
        <v>0</v>
      </c>
      <c r="U59" s="396" t="s">
        <v>349</v>
      </c>
    </row>
    <row r="60" spans="1:21" ht="15.75" hidden="1">
      <c r="A60" s="383">
        <v>5</v>
      </c>
      <c r="B60" s="383" t="s">
        <v>6</v>
      </c>
      <c r="C60" s="394">
        <v>0</v>
      </c>
      <c r="D60" s="399">
        <v>0</v>
      </c>
      <c r="E60" s="399">
        <v>0</v>
      </c>
      <c r="F60" s="399">
        <v>0</v>
      </c>
      <c r="G60" s="399">
        <v>0</v>
      </c>
      <c r="H60" s="394">
        <v>0</v>
      </c>
      <c r="I60" s="394">
        <v>0</v>
      </c>
      <c r="J60" s="394">
        <v>0</v>
      </c>
      <c r="K60" s="399">
        <v>0</v>
      </c>
      <c r="L60" s="399">
        <v>0</v>
      </c>
      <c r="M60" s="399">
        <v>0</v>
      </c>
      <c r="N60" s="399">
        <v>0</v>
      </c>
      <c r="O60" s="399">
        <v>0</v>
      </c>
      <c r="P60" s="399">
        <v>0</v>
      </c>
      <c r="Q60" s="399">
        <v>0</v>
      </c>
      <c r="R60" s="399">
        <v>0</v>
      </c>
      <c r="S60" s="399">
        <v>0</v>
      </c>
      <c r="T60" s="394">
        <v>0</v>
      </c>
      <c r="U60" s="396" t="s">
        <v>349</v>
      </c>
    </row>
    <row r="61" spans="1:21" ht="15.75" hidden="1">
      <c r="A61" s="383">
        <v>6</v>
      </c>
      <c r="B61" s="383" t="s">
        <v>6</v>
      </c>
      <c r="C61" s="394">
        <v>0</v>
      </c>
      <c r="D61" s="399">
        <v>0</v>
      </c>
      <c r="E61" s="399">
        <v>0</v>
      </c>
      <c r="F61" s="399">
        <v>0</v>
      </c>
      <c r="G61" s="399">
        <v>0</v>
      </c>
      <c r="H61" s="394">
        <v>0</v>
      </c>
      <c r="I61" s="394">
        <v>0</v>
      </c>
      <c r="J61" s="394">
        <v>0</v>
      </c>
      <c r="K61" s="399">
        <v>0</v>
      </c>
      <c r="L61" s="399">
        <v>0</v>
      </c>
      <c r="M61" s="399">
        <v>0</v>
      </c>
      <c r="N61" s="399">
        <v>0</v>
      </c>
      <c r="O61" s="399">
        <v>0</v>
      </c>
      <c r="P61" s="399">
        <v>0</v>
      </c>
      <c r="Q61" s="399">
        <v>0</v>
      </c>
      <c r="R61" s="399">
        <v>0</v>
      </c>
      <c r="S61" s="399">
        <v>0</v>
      </c>
      <c r="T61" s="394">
        <v>0</v>
      </c>
      <c r="U61" s="396" t="s">
        <v>349</v>
      </c>
    </row>
    <row r="62" spans="1:21" ht="15.75" hidden="1">
      <c r="A62" s="383">
        <v>7</v>
      </c>
      <c r="B62" s="383" t="s">
        <v>6</v>
      </c>
      <c r="C62" s="394">
        <v>0</v>
      </c>
      <c r="D62" s="399">
        <v>0</v>
      </c>
      <c r="E62" s="399">
        <v>0</v>
      </c>
      <c r="F62" s="399">
        <v>0</v>
      </c>
      <c r="G62" s="399">
        <v>0</v>
      </c>
      <c r="H62" s="394">
        <v>0</v>
      </c>
      <c r="I62" s="394">
        <v>0</v>
      </c>
      <c r="J62" s="394">
        <v>0</v>
      </c>
      <c r="K62" s="399">
        <v>0</v>
      </c>
      <c r="L62" s="399">
        <v>0</v>
      </c>
      <c r="M62" s="399">
        <v>0</v>
      </c>
      <c r="N62" s="399">
        <v>0</v>
      </c>
      <c r="O62" s="399">
        <v>0</v>
      </c>
      <c r="P62" s="399">
        <v>0</v>
      </c>
      <c r="Q62" s="399">
        <v>0</v>
      </c>
      <c r="R62" s="399">
        <v>0</v>
      </c>
      <c r="S62" s="399">
        <v>0</v>
      </c>
      <c r="T62" s="394">
        <v>0</v>
      </c>
      <c r="U62" s="396" t="s">
        <v>349</v>
      </c>
    </row>
    <row r="63" spans="1:21" ht="15.75" hidden="1">
      <c r="A63" s="383">
        <v>8</v>
      </c>
      <c r="B63" s="383" t="s">
        <v>6</v>
      </c>
      <c r="C63" s="394">
        <v>0</v>
      </c>
      <c r="D63" s="399">
        <v>0</v>
      </c>
      <c r="E63" s="399">
        <v>0</v>
      </c>
      <c r="F63" s="399">
        <v>0</v>
      </c>
      <c r="G63" s="399">
        <v>0</v>
      </c>
      <c r="H63" s="394">
        <v>0</v>
      </c>
      <c r="I63" s="394">
        <v>0</v>
      </c>
      <c r="J63" s="394">
        <v>0</v>
      </c>
      <c r="K63" s="399">
        <v>0</v>
      </c>
      <c r="L63" s="399">
        <v>0</v>
      </c>
      <c r="M63" s="399">
        <v>0</v>
      </c>
      <c r="N63" s="399">
        <v>0</v>
      </c>
      <c r="O63" s="399">
        <v>0</v>
      </c>
      <c r="P63" s="399">
        <v>0</v>
      </c>
      <c r="Q63" s="399">
        <v>0</v>
      </c>
      <c r="R63" s="399">
        <v>0</v>
      </c>
      <c r="S63" s="399">
        <v>0</v>
      </c>
      <c r="T63" s="394">
        <v>0</v>
      </c>
      <c r="U63" s="396" t="s">
        <v>349</v>
      </c>
    </row>
    <row r="64" spans="1:21" ht="15.75" hidden="1">
      <c r="A64" s="383">
        <v>9</v>
      </c>
      <c r="B64" s="383" t="s">
        <v>6</v>
      </c>
      <c r="C64" s="394">
        <v>0</v>
      </c>
      <c r="D64" s="399">
        <v>0</v>
      </c>
      <c r="E64" s="399">
        <v>0</v>
      </c>
      <c r="F64" s="399">
        <v>0</v>
      </c>
      <c r="G64" s="399">
        <v>0</v>
      </c>
      <c r="H64" s="394">
        <v>0</v>
      </c>
      <c r="I64" s="394">
        <v>0</v>
      </c>
      <c r="J64" s="394">
        <v>0</v>
      </c>
      <c r="K64" s="399">
        <v>0</v>
      </c>
      <c r="L64" s="399">
        <v>0</v>
      </c>
      <c r="M64" s="399">
        <v>0</v>
      </c>
      <c r="N64" s="399">
        <v>0</v>
      </c>
      <c r="O64" s="399">
        <v>0</v>
      </c>
      <c r="P64" s="399">
        <v>0</v>
      </c>
      <c r="Q64" s="399">
        <v>0</v>
      </c>
      <c r="R64" s="399">
        <v>0</v>
      </c>
      <c r="S64" s="399">
        <v>0</v>
      </c>
      <c r="T64" s="394">
        <v>0</v>
      </c>
      <c r="U64" s="396" t="s">
        <v>349</v>
      </c>
    </row>
    <row r="65" spans="1:21" ht="15.75" hidden="1">
      <c r="A65" s="383">
        <v>10</v>
      </c>
      <c r="B65" s="383" t="s">
        <v>6</v>
      </c>
      <c r="C65" s="394">
        <v>0</v>
      </c>
      <c r="D65" s="399">
        <v>0</v>
      </c>
      <c r="E65" s="399">
        <v>0</v>
      </c>
      <c r="F65" s="399">
        <v>0</v>
      </c>
      <c r="G65" s="399">
        <v>0</v>
      </c>
      <c r="H65" s="394">
        <v>0</v>
      </c>
      <c r="I65" s="394">
        <v>0</v>
      </c>
      <c r="J65" s="394">
        <v>0</v>
      </c>
      <c r="K65" s="399">
        <v>0</v>
      </c>
      <c r="L65" s="399">
        <v>0</v>
      </c>
      <c r="M65" s="399">
        <v>0</v>
      </c>
      <c r="N65" s="399">
        <v>0</v>
      </c>
      <c r="O65" s="399">
        <v>0</v>
      </c>
      <c r="P65" s="399">
        <v>0</v>
      </c>
      <c r="Q65" s="399">
        <v>0</v>
      </c>
      <c r="R65" s="399">
        <v>0</v>
      </c>
      <c r="S65" s="399">
        <v>0</v>
      </c>
      <c r="T65" s="394">
        <v>0</v>
      </c>
      <c r="U65" s="396" t="s">
        <v>349</v>
      </c>
    </row>
    <row r="66" spans="1:21" ht="15.75">
      <c r="A66" s="384">
        <v>5</v>
      </c>
      <c r="B66" s="378" t="s">
        <v>356</v>
      </c>
      <c r="C66" s="400">
        <v>17489293</v>
      </c>
      <c r="D66" s="400">
        <v>13916048</v>
      </c>
      <c r="E66" s="400">
        <v>3573245</v>
      </c>
      <c r="F66" s="400">
        <v>20200</v>
      </c>
      <c r="G66" s="400">
        <v>0</v>
      </c>
      <c r="H66" s="400">
        <v>17469093</v>
      </c>
      <c r="I66" s="400">
        <v>4934265</v>
      </c>
      <c r="J66" s="400">
        <v>1371629</v>
      </c>
      <c r="K66" s="400">
        <v>1354629</v>
      </c>
      <c r="L66" s="400">
        <v>17000</v>
      </c>
      <c r="M66" s="400">
        <v>0</v>
      </c>
      <c r="N66" s="400">
        <v>2754221</v>
      </c>
      <c r="O66" s="400">
        <v>808415</v>
      </c>
      <c r="P66" s="400">
        <v>0</v>
      </c>
      <c r="Q66" s="400">
        <v>12534828</v>
      </c>
      <c r="R66" s="400">
        <v>0</v>
      </c>
      <c r="S66" s="400">
        <v>0</v>
      </c>
      <c r="T66" s="400">
        <v>16097464</v>
      </c>
      <c r="U66" s="401">
        <v>0.2779804084296243</v>
      </c>
    </row>
    <row r="67" spans="1:21" ht="15.75">
      <c r="A67" s="383">
        <v>1</v>
      </c>
      <c r="B67" s="383" t="s">
        <v>383</v>
      </c>
      <c r="C67" s="394">
        <v>1466630</v>
      </c>
      <c r="D67" s="399">
        <v>1441430</v>
      </c>
      <c r="E67" s="399">
        <v>25200</v>
      </c>
      <c r="F67" s="399">
        <v>0</v>
      </c>
      <c r="G67" s="399">
        <v>0</v>
      </c>
      <c r="H67" s="394">
        <v>1466630</v>
      </c>
      <c r="I67" s="394">
        <v>782355</v>
      </c>
      <c r="J67" s="394">
        <v>28500</v>
      </c>
      <c r="K67" s="399">
        <v>28500</v>
      </c>
      <c r="L67" s="399">
        <v>0</v>
      </c>
      <c r="M67" s="399">
        <v>0</v>
      </c>
      <c r="N67" s="399">
        <v>20681</v>
      </c>
      <c r="O67" s="399">
        <v>733174</v>
      </c>
      <c r="P67" s="399">
        <v>0</v>
      </c>
      <c r="Q67" s="399">
        <v>684275</v>
      </c>
      <c r="R67" s="399">
        <v>0</v>
      </c>
      <c r="S67" s="399">
        <v>0</v>
      </c>
      <c r="T67" s="394">
        <v>1438130</v>
      </c>
      <c r="U67" s="396">
        <v>0.03642847556416205</v>
      </c>
    </row>
    <row r="68" spans="1:21" ht="15.75">
      <c r="A68" s="383">
        <v>2</v>
      </c>
      <c r="B68" s="383" t="s">
        <v>385</v>
      </c>
      <c r="C68" s="394">
        <v>13879091</v>
      </c>
      <c r="D68" s="399">
        <v>11947761</v>
      </c>
      <c r="E68" s="399">
        <v>1931330</v>
      </c>
      <c r="F68" s="399">
        <v>20200</v>
      </c>
      <c r="G68" s="399">
        <v>0</v>
      </c>
      <c r="H68" s="394">
        <v>13858891</v>
      </c>
      <c r="I68" s="394">
        <v>2376365</v>
      </c>
      <c r="J68" s="394">
        <v>1031960</v>
      </c>
      <c r="K68" s="399">
        <v>1031960</v>
      </c>
      <c r="L68" s="399">
        <v>0</v>
      </c>
      <c r="M68" s="399">
        <v>0</v>
      </c>
      <c r="N68" s="399">
        <v>1269164</v>
      </c>
      <c r="O68" s="399">
        <v>75241</v>
      </c>
      <c r="P68" s="399">
        <v>0</v>
      </c>
      <c r="Q68" s="399">
        <v>11482526</v>
      </c>
      <c r="R68" s="399">
        <v>0</v>
      </c>
      <c r="S68" s="399">
        <v>0</v>
      </c>
      <c r="T68" s="394">
        <v>12826931</v>
      </c>
      <c r="U68" s="396">
        <v>0.4342598885272254</v>
      </c>
    </row>
    <row r="69" spans="1:21" ht="15.75">
      <c r="A69" s="383">
        <v>3</v>
      </c>
      <c r="B69" s="383" t="s">
        <v>365</v>
      </c>
      <c r="C69" s="394">
        <v>2143572</v>
      </c>
      <c r="D69" s="399">
        <v>526857</v>
      </c>
      <c r="E69" s="399">
        <v>1616715</v>
      </c>
      <c r="F69" s="399">
        <v>0</v>
      </c>
      <c r="G69" s="399">
        <v>0</v>
      </c>
      <c r="H69" s="394">
        <v>2143572</v>
      </c>
      <c r="I69" s="394">
        <v>1775545</v>
      </c>
      <c r="J69" s="394">
        <v>311169</v>
      </c>
      <c r="K69" s="399">
        <v>294169</v>
      </c>
      <c r="L69" s="399">
        <v>17000</v>
      </c>
      <c r="M69" s="399">
        <v>0</v>
      </c>
      <c r="N69" s="399">
        <v>1464376</v>
      </c>
      <c r="O69" s="399">
        <v>0</v>
      </c>
      <c r="P69" s="399">
        <v>0</v>
      </c>
      <c r="Q69" s="399">
        <v>368027</v>
      </c>
      <c r="R69" s="399">
        <v>0</v>
      </c>
      <c r="S69" s="399">
        <v>0</v>
      </c>
      <c r="T69" s="394">
        <v>1832403</v>
      </c>
      <c r="U69" s="396">
        <v>0.17525266889884514</v>
      </c>
    </row>
    <row r="70" spans="1:21" ht="15.75" hidden="1">
      <c r="A70" s="383">
        <v>4</v>
      </c>
      <c r="B70" s="383" t="s">
        <v>365</v>
      </c>
      <c r="C70" s="394">
        <v>0</v>
      </c>
      <c r="D70" s="399">
        <v>0</v>
      </c>
      <c r="E70" s="399">
        <v>0</v>
      </c>
      <c r="F70" s="399">
        <v>0</v>
      </c>
      <c r="G70" s="399">
        <v>0</v>
      </c>
      <c r="H70" s="394">
        <v>0</v>
      </c>
      <c r="I70" s="394">
        <v>0</v>
      </c>
      <c r="J70" s="394">
        <v>0</v>
      </c>
      <c r="K70" s="399">
        <v>0</v>
      </c>
      <c r="L70" s="399">
        <v>0</v>
      </c>
      <c r="M70" s="399">
        <v>0</v>
      </c>
      <c r="N70" s="399">
        <v>0</v>
      </c>
      <c r="O70" s="399">
        <v>0</v>
      </c>
      <c r="P70" s="399">
        <v>0</v>
      </c>
      <c r="Q70" s="399">
        <v>0</v>
      </c>
      <c r="R70" s="399">
        <v>0</v>
      </c>
      <c r="S70" s="399">
        <v>0</v>
      </c>
      <c r="T70" s="394">
        <v>0</v>
      </c>
      <c r="U70" s="396" t="s">
        <v>349</v>
      </c>
    </row>
    <row r="71" spans="1:21" ht="15.75" hidden="1">
      <c r="A71" s="383">
        <v>5</v>
      </c>
      <c r="B71" s="383" t="s">
        <v>6</v>
      </c>
      <c r="C71" s="394">
        <v>0</v>
      </c>
      <c r="D71" s="399">
        <v>0</v>
      </c>
      <c r="E71" s="399">
        <v>0</v>
      </c>
      <c r="F71" s="399">
        <v>0</v>
      </c>
      <c r="G71" s="399">
        <v>0</v>
      </c>
      <c r="H71" s="394">
        <v>0</v>
      </c>
      <c r="I71" s="394">
        <v>0</v>
      </c>
      <c r="J71" s="394">
        <v>0</v>
      </c>
      <c r="K71" s="399">
        <v>0</v>
      </c>
      <c r="L71" s="399">
        <v>0</v>
      </c>
      <c r="M71" s="399">
        <v>0</v>
      </c>
      <c r="N71" s="399">
        <v>0</v>
      </c>
      <c r="O71" s="399">
        <v>0</v>
      </c>
      <c r="P71" s="399">
        <v>0</v>
      </c>
      <c r="Q71" s="399">
        <v>0</v>
      </c>
      <c r="R71" s="399">
        <v>0</v>
      </c>
      <c r="S71" s="399">
        <v>0</v>
      </c>
      <c r="T71" s="394">
        <v>0</v>
      </c>
      <c r="U71" s="396" t="s">
        <v>349</v>
      </c>
    </row>
    <row r="72" spans="1:21" ht="15.75" hidden="1">
      <c r="A72" s="383">
        <v>6</v>
      </c>
      <c r="B72" s="383" t="s">
        <v>6</v>
      </c>
      <c r="C72" s="394">
        <v>0</v>
      </c>
      <c r="D72" s="399">
        <v>0</v>
      </c>
      <c r="E72" s="399">
        <v>0</v>
      </c>
      <c r="F72" s="399">
        <v>0</v>
      </c>
      <c r="G72" s="399">
        <v>0</v>
      </c>
      <c r="H72" s="394">
        <v>0</v>
      </c>
      <c r="I72" s="394">
        <v>0</v>
      </c>
      <c r="J72" s="394">
        <v>0</v>
      </c>
      <c r="K72" s="399">
        <v>0</v>
      </c>
      <c r="L72" s="399">
        <v>0</v>
      </c>
      <c r="M72" s="399">
        <v>0</v>
      </c>
      <c r="N72" s="399">
        <v>0</v>
      </c>
      <c r="O72" s="399">
        <v>0</v>
      </c>
      <c r="P72" s="399">
        <v>0</v>
      </c>
      <c r="Q72" s="399">
        <v>0</v>
      </c>
      <c r="R72" s="399">
        <v>0</v>
      </c>
      <c r="S72" s="399">
        <v>0</v>
      </c>
      <c r="T72" s="394">
        <v>0</v>
      </c>
      <c r="U72" s="396" t="s">
        <v>349</v>
      </c>
    </row>
    <row r="73" spans="1:21" ht="15.75" hidden="1">
      <c r="A73" s="383">
        <v>7</v>
      </c>
      <c r="B73" s="383" t="s">
        <v>6</v>
      </c>
      <c r="C73" s="394">
        <v>0</v>
      </c>
      <c r="D73" s="399">
        <v>0</v>
      </c>
      <c r="E73" s="399">
        <v>0</v>
      </c>
      <c r="F73" s="399">
        <v>0</v>
      </c>
      <c r="G73" s="399">
        <v>0</v>
      </c>
      <c r="H73" s="394">
        <v>0</v>
      </c>
      <c r="I73" s="394">
        <v>0</v>
      </c>
      <c r="J73" s="394">
        <v>0</v>
      </c>
      <c r="K73" s="399">
        <v>0</v>
      </c>
      <c r="L73" s="399">
        <v>0</v>
      </c>
      <c r="M73" s="399">
        <v>0</v>
      </c>
      <c r="N73" s="399">
        <v>0</v>
      </c>
      <c r="O73" s="399">
        <v>0</v>
      </c>
      <c r="P73" s="399">
        <v>0</v>
      </c>
      <c r="Q73" s="399">
        <v>0</v>
      </c>
      <c r="R73" s="399">
        <v>0</v>
      </c>
      <c r="S73" s="399">
        <v>0</v>
      </c>
      <c r="T73" s="394">
        <v>0</v>
      </c>
      <c r="U73" s="396" t="s">
        <v>349</v>
      </c>
    </row>
    <row r="74" spans="1:21" ht="15.75" hidden="1">
      <c r="A74" s="383">
        <v>8</v>
      </c>
      <c r="B74" s="383" t="s">
        <v>6</v>
      </c>
      <c r="C74" s="394">
        <v>0</v>
      </c>
      <c r="D74" s="399">
        <v>0</v>
      </c>
      <c r="E74" s="399">
        <v>0</v>
      </c>
      <c r="F74" s="399">
        <v>0</v>
      </c>
      <c r="G74" s="399">
        <v>0</v>
      </c>
      <c r="H74" s="394">
        <v>0</v>
      </c>
      <c r="I74" s="394">
        <v>0</v>
      </c>
      <c r="J74" s="394">
        <v>0</v>
      </c>
      <c r="K74" s="399">
        <v>0</v>
      </c>
      <c r="L74" s="399">
        <v>0</v>
      </c>
      <c r="M74" s="399">
        <v>0</v>
      </c>
      <c r="N74" s="399">
        <v>0</v>
      </c>
      <c r="O74" s="399">
        <v>0</v>
      </c>
      <c r="P74" s="399">
        <v>0</v>
      </c>
      <c r="Q74" s="399">
        <v>0</v>
      </c>
      <c r="R74" s="399">
        <v>0</v>
      </c>
      <c r="S74" s="399">
        <v>0</v>
      </c>
      <c r="T74" s="394">
        <v>0</v>
      </c>
      <c r="U74" s="396" t="s">
        <v>349</v>
      </c>
    </row>
    <row r="75" spans="1:21" ht="15.75" hidden="1">
      <c r="A75" s="383">
        <v>9</v>
      </c>
      <c r="B75" s="383" t="s">
        <v>6</v>
      </c>
      <c r="C75" s="394">
        <v>0</v>
      </c>
      <c r="D75" s="399">
        <v>0</v>
      </c>
      <c r="E75" s="399">
        <v>0</v>
      </c>
      <c r="F75" s="399">
        <v>0</v>
      </c>
      <c r="G75" s="399">
        <v>0</v>
      </c>
      <c r="H75" s="394">
        <v>0</v>
      </c>
      <c r="I75" s="394">
        <v>0</v>
      </c>
      <c r="J75" s="394">
        <v>0</v>
      </c>
      <c r="K75" s="399">
        <v>0</v>
      </c>
      <c r="L75" s="399">
        <v>0</v>
      </c>
      <c r="M75" s="399">
        <v>0</v>
      </c>
      <c r="N75" s="399">
        <v>0</v>
      </c>
      <c r="O75" s="399">
        <v>0</v>
      </c>
      <c r="P75" s="399">
        <v>0</v>
      </c>
      <c r="Q75" s="399">
        <v>0</v>
      </c>
      <c r="R75" s="399">
        <v>0</v>
      </c>
      <c r="S75" s="399">
        <v>0</v>
      </c>
      <c r="T75" s="394">
        <v>0</v>
      </c>
      <c r="U75" s="396" t="s">
        <v>349</v>
      </c>
    </row>
    <row r="76" spans="1:21" ht="15.75" hidden="1">
      <c r="A76" s="383">
        <v>10</v>
      </c>
      <c r="B76" s="383" t="s">
        <v>6</v>
      </c>
      <c r="C76" s="394">
        <v>0</v>
      </c>
      <c r="D76" s="399">
        <v>0</v>
      </c>
      <c r="E76" s="399">
        <v>0</v>
      </c>
      <c r="F76" s="399">
        <v>0</v>
      </c>
      <c r="G76" s="399">
        <v>0</v>
      </c>
      <c r="H76" s="394">
        <v>0</v>
      </c>
      <c r="I76" s="394">
        <v>0</v>
      </c>
      <c r="J76" s="394">
        <v>0</v>
      </c>
      <c r="K76" s="399">
        <v>0</v>
      </c>
      <c r="L76" s="399">
        <v>0</v>
      </c>
      <c r="M76" s="399">
        <v>0</v>
      </c>
      <c r="N76" s="399">
        <v>0</v>
      </c>
      <c r="O76" s="399">
        <v>0</v>
      </c>
      <c r="P76" s="399">
        <v>0</v>
      </c>
      <c r="Q76" s="399">
        <v>0</v>
      </c>
      <c r="R76" s="399">
        <v>0</v>
      </c>
      <c r="S76" s="399">
        <v>0</v>
      </c>
      <c r="T76" s="394">
        <v>0</v>
      </c>
      <c r="U76" s="396" t="s">
        <v>349</v>
      </c>
    </row>
    <row r="77" spans="1:21" ht="15.75">
      <c r="A77" s="384">
        <v>6</v>
      </c>
      <c r="B77" s="378" t="s">
        <v>357</v>
      </c>
      <c r="C77" s="400">
        <v>11175028</v>
      </c>
      <c r="D77" s="400">
        <v>2742139</v>
      </c>
      <c r="E77" s="400">
        <v>8432889</v>
      </c>
      <c r="F77" s="400">
        <v>2475751</v>
      </c>
      <c r="G77" s="400">
        <v>0</v>
      </c>
      <c r="H77" s="400">
        <v>8699277</v>
      </c>
      <c r="I77" s="400">
        <v>7688847</v>
      </c>
      <c r="J77" s="400">
        <v>481857</v>
      </c>
      <c r="K77" s="400">
        <v>481857</v>
      </c>
      <c r="L77" s="400">
        <v>0</v>
      </c>
      <c r="M77" s="400">
        <v>0</v>
      </c>
      <c r="N77" s="400">
        <v>7206990</v>
      </c>
      <c r="O77" s="400">
        <v>0</v>
      </c>
      <c r="P77" s="400">
        <v>0</v>
      </c>
      <c r="Q77" s="400">
        <v>1010430</v>
      </c>
      <c r="R77" s="400">
        <v>0</v>
      </c>
      <c r="S77" s="400">
        <v>0</v>
      </c>
      <c r="T77" s="400">
        <v>8217420</v>
      </c>
      <c r="U77" s="401">
        <v>0.06266960442833626</v>
      </c>
    </row>
    <row r="78" spans="1:21" ht="15.75">
      <c r="A78" s="383">
        <v>1</v>
      </c>
      <c r="B78" s="383" t="s">
        <v>393</v>
      </c>
      <c r="C78" s="394">
        <v>80967</v>
      </c>
      <c r="D78" s="399">
        <v>1</v>
      </c>
      <c r="E78" s="399">
        <v>80966</v>
      </c>
      <c r="F78" s="399">
        <v>0</v>
      </c>
      <c r="G78" s="399">
        <v>0</v>
      </c>
      <c r="H78" s="394">
        <v>80967</v>
      </c>
      <c r="I78" s="394">
        <v>80967</v>
      </c>
      <c r="J78" s="394">
        <v>54967</v>
      </c>
      <c r="K78" s="399">
        <v>54967</v>
      </c>
      <c r="L78" s="399">
        <v>0</v>
      </c>
      <c r="M78" s="399">
        <v>0</v>
      </c>
      <c r="N78" s="399">
        <v>26000</v>
      </c>
      <c r="O78" s="399">
        <v>0</v>
      </c>
      <c r="P78" s="399">
        <v>0</v>
      </c>
      <c r="Q78" s="399">
        <v>0</v>
      </c>
      <c r="R78" s="399">
        <v>0</v>
      </c>
      <c r="S78" s="399">
        <v>0</v>
      </c>
      <c r="T78" s="394">
        <v>26000</v>
      </c>
      <c r="U78" s="396">
        <v>0.6788815196314548</v>
      </c>
    </row>
    <row r="79" spans="1:21" ht="15.75">
      <c r="A79" s="383">
        <v>2</v>
      </c>
      <c r="B79" s="383" t="s">
        <v>384</v>
      </c>
      <c r="C79" s="394">
        <v>7302266</v>
      </c>
      <c r="D79" s="399">
        <v>1832966</v>
      </c>
      <c r="E79" s="399">
        <v>5469300</v>
      </c>
      <c r="F79" s="399">
        <v>0</v>
      </c>
      <c r="G79" s="399">
        <v>0</v>
      </c>
      <c r="H79" s="394">
        <v>7302266</v>
      </c>
      <c r="I79" s="394">
        <v>6535395</v>
      </c>
      <c r="J79" s="394">
        <v>179019</v>
      </c>
      <c r="K79" s="399">
        <v>179019</v>
      </c>
      <c r="L79" s="399">
        <v>0</v>
      </c>
      <c r="M79" s="399">
        <v>0</v>
      </c>
      <c r="N79" s="399">
        <v>6356376</v>
      </c>
      <c r="O79" s="399">
        <v>0</v>
      </c>
      <c r="P79" s="399">
        <v>0</v>
      </c>
      <c r="Q79" s="399">
        <v>766871</v>
      </c>
      <c r="R79" s="399">
        <v>0</v>
      </c>
      <c r="S79" s="399">
        <v>0</v>
      </c>
      <c r="T79" s="394">
        <v>7123247</v>
      </c>
      <c r="U79" s="396">
        <v>0.027392223423373798</v>
      </c>
    </row>
    <row r="80" spans="1:21" ht="15.75">
      <c r="A80" s="383">
        <v>3</v>
      </c>
      <c r="B80" s="383" t="s">
        <v>387</v>
      </c>
      <c r="C80" s="394">
        <v>3791795</v>
      </c>
      <c r="D80" s="399">
        <v>909172</v>
      </c>
      <c r="E80" s="399">
        <v>2882623</v>
      </c>
      <c r="F80" s="399">
        <v>2475751</v>
      </c>
      <c r="G80" s="399">
        <v>0</v>
      </c>
      <c r="H80" s="394">
        <v>1316044</v>
      </c>
      <c r="I80" s="394">
        <v>1072485</v>
      </c>
      <c r="J80" s="394">
        <v>247871</v>
      </c>
      <c r="K80" s="399">
        <v>247871</v>
      </c>
      <c r="L80" s="399">
        <v>0</v>
      </c>
      <c r="M80" s="399">
        <v>0</v>
      </c>
      <c r="N80" s="399">
        <v>824614</v>
      </c>
      <c r="O80" s="399">
        <v>0</v>
      </c>
      <c r="P80" s="399">
        <v>0</v>
      </c>
      <c r="Q80" s="399">
        <v>243559</v>
      </c>
      <c r="R80" s="399">
        <v>0</v>
      </c>
      <c r="S80" s="399">
        <v>0</v>
      </c>
      <c r="T80" s="394">
        <v>1068173</v>
      </c>
      <c r="U80" s="396">
        <v>0.23111838394010173</v>
      </c>
    </row>
    <row r="81" spans="1:21" ht="15.75" hidden="1">
      <c r="A81" s="383">
        <v>4</v>
      </c>
      <c r="B81" s="383" t="s">
        <v>6</v>
      </c>
      <c r="C81" s="394">
        <v>0</v>
      </c>
      <c r="D81" s="399">
        <v>0</v>
      </c>
      <c r="E81" s="399">
        <v>0</v>
      </c>
      <c r="F81" s="399">
        <v>0</v>
      </c>
      <c r="G81" s="399">
        <v>0</v>
      </c>
      <c r="H81" s="394">
        <v>0</v>
      </c>
      <c r="I81" s="394">
        <v>0</v>
      </c>
      <c r="J81" s="394">
        <v>0</v>
      </c>
      <c r="K81" s="399">
        <v>0</v>
      </c>
      <c r="L81" s="399">
        <v>0</v>
      </c>
      <c r="M81" s="399">
        <v>0</v>
      </c>
      <c r="N81" s="399">
        <v>0</v>
      </c>
      <c r="O81" s="399">
        <v>0</v>
      </c>
      <c r="P81" s="399">
        <v>0</v>
      </c>
      <c r="Q81" s="399">
        <v>0</v>
      </c>
      <c r="R81" s="399">
        <v>0</v>
      </c>
      <c r="S81" s="399">
        <v>0</v>
      </c>
      <c r="T81" s="394">
        <v>0</v>
      </c>
      <c r="U81" s="396" t="s">
        <v>349</v>
      </c>
    </row>
    <row r="82" spans="1:21" ht="15.75" hidden="1">
      <c r="A82" s="383">
        <v>5</v>
      </c>
      <c r="B82" s="383" t="s">
        <v>6</v>
      </c>
      <c r="C82" s="394">
        <v>0</v>
      </c>
      <c r="D82" s="399">
        <v>0</v>
      </c>
      <c r="E82" s="399">
        <v>0</v>
      </c>
      <c r="F82" s="399">
        <v>0</v>
      </c>
      <c r="G82" s="399">
        <v>0</v>
      </c>
      <c r="H82" s="394">
        <v>0</v>
      </c>
      <c r="I82" s="394">
        <v>0</v>
      </c>
      <c r="J82" s="394">
        <v>0</v>
      </c>
      <c r="K82" s="399">
        <v>0</v>
      </c>
      <c r="L82" s="399">
        <v>0</v>
      </c>
      <c r="M82" s="399">
        <v>0</v>
      </c>
      <c r="N82" s="399">
        <v>0</v>
      </c>
      <c r="O82" s="399">
        <v>0</v>
      </c>
      <c r="P82" s="399">
        <v>0</v>
      </c>
      <c r="Q82" s="399">
        <v>0</v>
      </c>
      <c r="R82" s="399">
        <v>0</v>
      </c>
      <c r="S82" s="399">
        <v>0</v>
      </c>
      <c r="T82" s="394">
        <v>0</v>
      </c>
      <c r="U82" s="396" t="s">
        <v>349</v>
      </c>
    </row>
    <row r="83" spans="1:21" ht="15.75" hidden="1">
      <c r="A83" s="383">
        <v>6</v>
      </c>
      <c r="B83" s="383" t="s">
        <v>6</v>
      </c>
      <c r="C83" s="394">
        <v>0</v>
      </c>
      <c r="D83" s="399">
        <v>0</v>
      </c>
      <c r="E83" s="399">
        <v>0</v>
      </c>
      <c r="F83" s="399">
        <v>0</v>
      </c>
      <c r="G83" s="399">
        <v>0</v>
      </c>
      <c r="H83" s="394">
        <v>0</v>
      </c>
      <c r="I83" s="394">
        <v>0</v>
      </c>
      <c r="J83" s="394">
        <v>0</v>
      </c>
      <c r="K83" s="399">
        <v>0</v>
      </c>
      <c r="L83" s="399">
        <v>0</v>
      </c>
      <c r="M83" s="399">
        <v>0</v>
      </c>
      <c r="N83" s="399">
        <v>0</v>
      </c>
      <c r="O83" s="399">
        <v>0</v>
      </c>
      <c r="P83" s="399">
        <v>0</v>
      </c>
      <c r="Q83" s="399">
        <v>0</v>
      </c>
      <c r="R83" s="399">
        <v>0</v>
      </c>
      <c r="S83" s="399">
        <v>0</v>
      </c>
      <c r="T83" s="394">
        <v>0</v>
      </c>
      <c r="U83" s="396" t="s">
        <v>349</v>
      </c>
    </row>
    <row r="84" spans="1:21" ht="15.75" hidden="1">
      <c r="A84" s="383">
        <v>7</v>
      </c>
      <c r="B84" s="383" t="s">
        <v>6</v>
      </c>
      <c r="C84" s="394">
        <v>0</v>
      </c>
      <c r="D84" s="399">
        <v>0</v>
      </c>
      <c r="E84" s="399">
        <v>0</v>
      </c>
      <c r="F84" s="399">
        <v>0</v>
      </c>
      <c r="G84" s="399">
        <v>0</v>
      </c>
      <c r="H84" s="394">
        <v>0</v>
      </c>
      <c r="I84" s="394">
        <v>0</v>
      </c>
      <c r="J84" s="394">
        <v>0</v>
      </c>
      <c r="K84" s="399">
        <v>0</v>
      </c>
      <c r="L84" s="399">
        <v>0</v>
      </c>
      <c r="M84" s="399">
        <v>0</v>
      </c>
      <c r="N84" s="399">
        <v>0</v>
      </c>
      <c r="O84" s="399">
        <v>0</v>
      </c>
      <c r="P84" s="399">
        <v>0</v>
      </c>
      <c r="Q84" s="399">
        <v>0</v>
      </c>
      <c r="R84" s="399">
        <v>0</v>
      </c>
      <c r="S84" s="399">
        <v>0</v>
      </c>
      <c r="T84" s="394">
        <v>0</v>
      </c>
      <c r="U84" s="396" t="s">
        <v>349</v>
      </c>
    </row>
    <row r="85" spans="1:21" ht="15.75" hidden="1">
      <c r="A85" s="383">
        <v>8</v>
      </c>
      <c r="B85" s="383" t="s">
        <v>6</v>
      </c>
      <c r="C85" s="394">
        <v>0</v>
      </c>
      <c r="D85" s="399">
        <v>0</v>
      </c>
      <c r="E85" s="399">
        <v>0</v>
      </c>
      <c r="F85" s="399">
        <v>0</v>
      </c>
      <c r="G85" s="399">
        <v>0</v>
      </c>
      <c r="H85" s="394">
        <v>0</v>
      </c>
      <c r="I85" s="394">
        <v>0</v>
      </c>
      <c r="J85" s="394">
        <v>0</v>
      </c>
      <c r="K85" s="399">
        <v>0</v>
      </c>
      <c r="L85" s="399">
        <v>0</v>
      </c>
      <c r="M85" s="399">
        <v>0</v>
      </c>
      <c r="N85" s="399">
        <v>0</v>
      </c>
      <c r="O85" s="399">
        <v>0</v>
      </c>
      <c r="P85" s="399">
        <v>0</v>
      </c>
      <c r="Q85" s="399">
        <v>0</v>
      </c>
      <c r="R85" s="399">
        <v>0</v>
      </c>
      <c r="S85" s="399">
        <v>0</v>
      </c>
      <c r="T85" s="394">
        <v>0</v>
      </c>
      <c r="U85" s="396" t="s">
        <v>349</v>
      </c>
    </row>
    <row r="86" spans="1:21" ht="15.75" hidden="1">
      <c r="A86" s="383">
        <v>9</v>
      </c>
      <c r="B86" s="383" t="s">
        <v>6</v>
      </c>
      <c r="C86" s="394">
        <v>0</v>
      </c>
      <c r="D86" s="399">
        <v>0</v>
      </c>
      <c r="E86" s="399">
        <v>0</v>
      </c>
      <c r="F86" s="399">
        <v>0</v>
      </c>
      <c r="G86" s="399">
        <v>0</v>
      </c>
      <c r="H86" s="394">
        <v>0</v>
      </c>
      <c r="I86" s="394">
        <v>0</v>
      </c>
      <c r="J86" s="394">
        <v>0</v>
      </c>
      <c r="K86" s="399">
        <v>0</v>
      </c>
      <c r="L86" s="399">
        <v>0</v>
      </c>
      <c r="M86" s="399">
        <v>0</v>
      </c>
      <c r="N86" s="399">
        <v>0</v>
      </c>
      <c r="O86" s="399">
        <v>0</v>
      </c>
      <c r="P86" s="399">
        <v>0</v>
      </c>
      <c r="Q86" s="399">
        <v>0</v>
      </c>
      <c r="R86" s="399">
        <v>0</v>
      </c>
      <c r="S86" s="399">
        <v>0</v>
      </c>
      <c r="T86" s="394">
        <v>0</v>
      </c>
      <c r="U86" s="396" t="s">
        <v>349</v>
      </c>
    </row>
    <row r="87" spans="1:21" ht="15.75" hidden="1">
      <c r="A87" s="383">
        <v>10</v>
      </c>
      <c r="B87" s="383" t="s">
        <v>6</v>
      </c>
      <c r="C87" s="394">
        <v>0</v>
      </c>
      <c r="D87" s="399">
        <v>0</v>
      </c>
      <c r="E87" s="399">
        <v>0</v>
      </c>
      <c r="F87" s="399">
        <v>0</v>
      </c>
      <c r="G87" s="399">
        <v>0</v>
      </c>
      <c r="H87" s="394">
        <v>0</v>
      </c>
      <c r="I87" s="394">
        <v>0</v>
      </c>
      <c r="J87" s="394">
        <v>0</v>
      </c>
      <c r="K87" s="399">
        <v>0</v>
      </c>
      <c r="L87" s="399">
        <v>0</v>
      </c>
      <c r="M87" s="399">
        <v>0</v>
      </c>
      <c r="N87" s="399">
        <v>0</v>
      </c>
      <c r="O87" s="399">
        <v>0</v>
      </c>
      <c r="P87" s="399">
        <v>0</v>
      </c>
      <c r="Q87" s="399">
        <v>0</v>
      </c>
      <c r="R87" s="399">
        <v>0</v>
      </c>
      <c r="S87" s="399">
        <v>0</v>
      </c>
      <c r="T87" s="394">
        <v>0</v>
      </c>
      <c r="U87" s="396" t="s">
        <v>349</v>
      </c>
    </row>
    <row r="88" spans="1:21" ht="15.75">
      <c r="A88" s="384">
        <v>7</v>
      </c>
      <c r="B88" s="378" t="s">
        <v>358</v>
      </c>
      <c r="C88" s="400">
        <v>88460144</v>
      </c>
      <c r="D88" s="400">
        <v>15174031</v>
      </c>
      <c r="E88" s="400">
        <v>73286113</v>
      </c>
      <c r="F88" s="400">
        <v>252863</v>
      </c>
      <c r="G88" s="400">
        <v>0</v>
      </c>
      <c r="H88" s="400">
        <v>88207281</v>
      </c>
      <c r="I88" s="400">
        <v>74715931</v>
      </c>
      <c r="J88" s="400">
        <v>1274371</v>
      </c>
      <c r="K88" s="400">
        <v>719759</v>
      </c>
      <c r="L88" s="400">
        <v>554612</v>
      </c>
      <c r="M88" s="400">
        <v>0</v>
      </c>
      <c r="N88" s="400">
        <v>73441560</v>
      </c>
      <c r="O88" s="400">
        <v>0</v>
      </c>
      <c r="P88" s="400">
        <v>0</v>
      </c>
      <c r="Q88" s="400">
        <v>12591350</v>
      </c>
      <c r="R88" s="400">
        <v>900000</v>
      </c>
      <c r="S88" s="400">
        <v>0</v>
      </c>
      <c r="T88" s="400">
        <v>86932910</v>
      </c>
      <c r="U88" s="401">
        <v>0.017056215226709817</v>
      </c>
    </row>
    <row r="89" spans="1:21" ht="15.75">
      <c r="A89" s="383">
        <v>1</v>
      </c>
      <c r="B89" s="383" t="s">
        <v>388</v>
      </c>
      <c r="C89" s="394">
        <v>501490</v>
      </c>
      <c r="D89" s="399">
        <v>356380</v>
      </c>
      <c r="E89" s="399">
        <v>145110</v>
      </c>
      <c r="F89" s="399">
        <v>34000</v>
      </c>
      <c r="G89" s="399">
        <v>0</v>
      </c>
      <c r="H89" s="394">
        <v>467490</v>
      </c>
      <c r="I89" s="394">
        <v>162220</v>
      </c>
      <c r="J89" s="394">
        <v>112609</v>
      </c>
      <c r="K89" s="399">
        <v>112609</v>
      </c>
      <c r="L89" s="399">
        <v>0</v>
      </c>
      <c r="M89" s="399">
        <v>0</v>
      </c>
      <c r="N89" s="399">
        <v>49611</v>
      </c>
      <c r="O89" s="399">
        <v>0</v>
      </c>
      <c r="P89" s="399">
        <v>0</v>
      </c>
      <c r="Q89" s="399">
        <v>305270</v>
      </c>
      <c r="R89" s="399">
        <v>0</v>
      </c>
      <c r="S89" s="399">
        <v>0</v>
      </c>
      <c r="T89" s="394">
        <v>354881</v>
      </c>
      <c r="U89" s="396">
        <v>0.6941745777339415</v>
      </c>
    </row>
    <row r="90" spans="1:21" ht="15.75">
      <c r="A90" s="383">
        <v>2</v>
      </c>
      <c r="B90" s="383" t="s">
        <v>389</v>
      </c>
      <c r="C90" s="394">
        <v>71468859</v>
      </c>
      <c r="D90" s="399">
        <v>2174375</v>
      </c>
      <c r="E90" s="399">
        <v>69294484</v>
      </c>
      <c r="F90" s="399">
        <v>218863</v>
      </c>
      <c r="G90" s="399">
        <v>0</v>
      </c>
      <c r="H90" s="394">
        <v>71249996</v>
      </c>
      <c r="I90" s="394">
        <v>69836362</v>
      </c>
      <c r="J90" s="394">
        <v>379319</v>
      </c>
      <c r="K90" s="399">
        <v>375394</v>
      </c>
      <c r="L90" s="399">
        <v>3925</v>
      </c>
      <c r="M90" s="399">
        <v>0</v>
      </c>
      <c r="N90" s="399">
        <v>69457043</v>
      </c>
      <c r="O90" s="399">
        <v>0</v>
      </c>
      <c r="P90" s="399">
        <v>0</v>
      </c>
      <c r="Q90" s="399">
        <v>1413634</v>
      </c>
      <c r="R90" s="399">
        <v>0</v>
      </c>
      <c r="S90" s="399">
        <v>0</v>
      </c>
      <c r="T90" s="394">
        <v>70870677</v>
      </c>
      <c r="U90" s="396">
        <v>0.005431540090819737</v>
      </c>
    </row>
    <row r="91" spans="1:21" ht="15.75">
      <c r="A91" s="383">
        <v>3</v>
      </c>
      <c r="B91" s="383" t="s">
        <v>390</v>
      </c>
      <c r="C91" s="394">
        <v>16489795</v>
      </c>
      <c r="D91" s="399">
        <v>12643276</v>
      </c>
      <c r="E91" s="399">
        <v>3846519</v>
      </c>
      <c r="F91" s="399">
        <v>0</v>
      </c>
      <c r="G91" s="399">
        <v>0</v>
      </c>
      <c r="H91" s="394">
        <v>16489795</v>
      </c>
      <c r="I91" s="394">
        <v>4717349</v>
      </c>
      <c r="J91" s="394">
        <v>782443</v>
      </c>
      <c r="K91" s="399">
        <v>231756</v>
      </c>
      <c r="L91" s="399">
        <v>550687</v>
      </c>
      <c r="M91" s="399">
        <v>0</v>
      </c>
      <c r="N91" s="399">
        <v>3934906</v>
      </c>
      <c r="O91" s="399">
        <v>0</v>
      </c>
      <c r="P91" s="399">
        <v>0</v>
      </c>
      <c r="Q91" s="399">
        <v>10872446</v>
      </c>
      <c r="R91" s="399">
        <v>900000</v>
      </c>
      <c r="S91" s="399">
        <v>0</v>
      </c>
      <c r="T91" s="394">
        <v>15707352</v>
      </c>
      <c r="U91" s="396">
        <v>0.16586498052189905</v>
      </c>
    </row>
    <row r="92" spans="1:21" ht="15.75" hidden="1">
      <c r="A92" s="383">
        <v>4</v>
      </c>
      <c r="B92" s="383" t="s">
        <v>6</v>
      </c>
      <c r="C92" s="394">
        <v>0</v>
      </c>
      <c r="D92" s="399">
        <v>0</v>
      </c>
      <c r="E92" s="399">
        <v>0</v>
      </c>
      <c r="F92" s="399">
        <v>0</v>
      </c>
      <c r="G92" s="399">
        <v>0</v>
      </c>
      <c r="H92" s="394">
        <v>0</v>
      </c>
      <c r="I92" s="394">
        <v>0</v>
      </c>
      <c r="J92" s="394">
        <v>0</v>
      </c>
      <c r="K92" s="399">
        <v>0</v>
      </c>
      <c r="L92" s="399">
        <v>0</v>
      </c>
      <c r="M92" s="399">
        <v>0</v>
      </c>
      <c r="N92" s="399">
        <v>0</v>
      </c>
      <c r="O92" s="399">
        <v>0</v>
      </c>
      <c r="P92" s="399">
        <v>0</v>
      </c>
      <c r="Q92" s="399">
        <v>0</v>
      </c>
      <c r="R92" s="399">
        <v>0</v>
      </c>
      <c r="S92" s="399">
        <v>0</v>
      </c>
      <c r="T92" s="394">
        <v>0</v>
      </c>
      <c r="U92" s="396" t="s">
        <v>349</v>
      </c>
    </row>
    <row r="93" spans="1:21" ht="15.75" hidden="1">
      <c r="A93" s="383">
        <v>5</v>
      </c>
      <c r="B93" s="383" t="s">
        <v>6</v>
      </c>
      <c r="C93" s="394">
        <v>0</v>
      </c>
      <c r="D93" s="399">
        <v>0</v>
      </c>
      <c r="E93" s="399">
        <v>0</v>
      </c>
      <c r="F93" s="399">
        <v>0</v>
      </c>
      <c r="G93" s="399">
        <v>0</v>
      </c>
      <c r="H93" s="394">
        <v>0</v>
      </c>
      <c r="I93" s="394">
        <v>0</v>
      </c>
      <c r="J93" s="394">
        <v>0</v>
      </c>
      <c r="K93" s="399">
        <v>0</v>
      </c>
      <c r="L93" s="399">
        <v>0</v>
      </c>
      <c r="M93" s="399">
        <v>0</v>
      </c>
      <c r="N93" s="399">
        <v>0</v>
      </c>
      <c r="O93" s="399">
        <v>0</v>
      </c>
      <c r="P93" s="399">
        <v>0</v>
      </c>
      <c r="Q93" s="399">
        <v>0</v>
      </c>
      <c r="R93" s="399">
        <v>0</v>
      </c>
      <c r="S93" s="399">
        <v>0</v>
      </c>
      <c r="T93" s="394">
        <v>0</v>
      </c>
      <c r="U93" s="396" t="s">
        <v>349</v>
      </c>
    </row>
    <row r="94" spans="1:21" ht="15.75" hidden="1">
      <c r="A94" s="383">
        <v>6</v>
      </c>
      <c r="B94" s="383" t="s">
        <v>6</v>
      </c>
      <c r="C94" s="394">
        <v>0</v>
      </c>
      <c r="D94" s="399">
        <v>0</v>
      </c>
      <c r="E94" s="399">
        <v>0</v>
      </c>
      <c r="F94" s="399">
        <v>0</v>
      </c>
      <c r="G94" s="399">
        <v>0</v>
      </c>
      <c r="H94" s="394">
        <v>0</v>
      </c>
      <c r="I94" s="394">
        <v>0</v>
      </c>
      <c r="J94" s="394">
        <v>0</v>
      </c>
      <c r="K94" s="399">
        <v>0</v>
      </c>
      <c r="L94" s="399">
        <v>0</v>
      </c>
      <c r="M94" s="399">
        <v>0</v>
      </c>
      <c r="N94" s="399">
        <v>0</v>
      </c>
      <c r="O94" s="399">
        <v>0</v>
      </c>
      <c r="P94" s="399">
        <v>0</v>
      </c>
      <c r="Q94" s="399">
        <v>0</v>
      </c>
      <c r="R94" s="399">
        <v>0</v>
      </c>
      <c r="S94" s="399">
        <v>0</v>
      </c>
      <c r="T94" s="394">
        <v>0</v>
      </c>
      <c r="U94" s="396" t="s">
        <v>349</v>
      </c>
    </row>
    <row r="95" spans="1:21" ht="15.75" hidden="1">
      <c r="A95" s="383">
        <v>7</v>
      </c>
      <c r="B95" s="383" t="s">
        <v>6</v>
      </c>
      <c r="C95" s="394">
        <v>0</v>
      </c>
      <c r="D95" s="399">
        <v>0</v>
      </c>
      <c r="E95" s="399">
        <v>0</v>
      </c>
      <c r="F95" s="399">
        <v>0</v>
      </c>
      <c r="G95" s="399">
        <v>0</v>
      </c>
      <c r="H95" s="394">
        <v>0</v>
      </c>
      <c r="I95" s="394">
        <v>0</v>
      </c>
      <c r="J95" s="394">
        <v>0</v>
      </c>
      <c r="K95" s="399">
        <v>0</v>
      </c>
      <c r="L95" s="399">
        <v>0</v>
      </c>
      <c r="M95" s="399">
        <v>0</v>
      </c>
      <c r="N95" s="399">
        <v>0</v>
      </c>
      <c r="O95" s="399">
        <v>0</v>
      </c>
      <c r="P95" s="399">
        <v>0</v>
      </c>
      <c r="Q95" s="399">
        <v>0</v>
      </c>
      <c r="R95" s="399">
        <v>0</v>
      </c>
      <c r="S95" s="399">
        <v>0</v>
      </c>
      <c r="T95" s="394">
        <v>0</v>
      </c>
      <c r="U95" s="396" t="s">
        <v>349</v>
      </c>
    </row>
    <row r="96" spans="1:21" ht="15.75" hidden="1">
      <c r="A96" s="383">
        <v>8</v>
      </c>
      <c r="B96" s="383" t="s">
        <v>6</v>
      </c>
      <c r="C96" s="394">
        <v>0</v>
      </c>
      <c r="D96" s="399">
        <v>0</v>
      </c>
      <c r="E96" s="399">
        <v>0</v>
      </c>
      <c r="F96" s="399">
        <v>0</v>
      </c>
      <c r="G96" s="399">
        <v>0</v>
      </c>
      <c r="H96" s="394">
        <v>0</v>
      </c>
      <c r="I96" s="394">
        <v>0</v>
      </c>
      <c r="J96" s="394">
        <v>0</v>
      </c>
      <c r="K96" s="399">
        <v>0</v>
      </c>
      <c r="L96" s="399">
        <v>0</v>
      </c>
      <c r="M96" s="399">
        <v>0</v>
      </c>
      <c r="N96" s="399">
        <v>0</v>
      </c>
      <c r="O96" s="399">
        <v>0</v>
      </c>
      <c r="P96" s="399">
        <v>0</v>
      </c>
      <c r="Q96" s="399">
        <v>0</v>
      </c>
      <c r="R96" s="399">
        <v>0</v>
      </c>
      <c r="S96" s="399">
        <v>0</v>
      </c>
      <c r="T96" s="394">
        <v>0</v>
      </c>
      <c r="U96" s="396" t="s">
        <v>349</v>
      </c>
    </row>
    <row r="97" spans="1:21" ht="15.75" hidden="1">
      <c r="A97" s="383">
        <v>9</v>
      </c>
      <c r="B97" s="383" t="s">
        <v>6</v>
      </c>
      <c r="C97" s="394">
        <v>0</v>
      </c>
      <c r="D97" s="399">
        <v>0</v>
      </c>
      <c r="E97" s="399">
        <v>0</v>
      </c>
      <c r="F97" s="399">
        <v>0</v>
      </c>
      <c r="G97" s="399">
        <v>0</v>
      </c>
      <c r="H97" s="394">
        <v>0</v>
      </c>
      <c r="I97" s="394">
        <v>0</v>
      </c>
      <c r="J97" s="394">
        <v>0</v>
      </c>
      <c r="K97" s="399">
        <v>0</v>
      </c>
      <c r="L97" s="399">
        <v>0</v>
      </c>
      <c r="M97" s="399">
        <v>0</v>
      </c>
      <c r="N97" s="399">
        <v>0</v>
      </c>
      <c r="O97" s="399">
        <v>0</v>
      </c>
      <c r="P97" s="399">
        <v>0</v>
      </c>
      <c r="Q97" s="399">
        <v>0</v>
      </c>
      <c r="R97" s="399">
        <v>0</v>
      </c>
      <c r="S97" s="399">
        <v>0</v>
      </c>
      <c r="T97" s="394">
        <v>0</v>
      </c>
      <c r="U97" s="396" t="s">
        <v>349</v>
      </c>
    </row>
    <row r="98" spans="1:21" ht="15.75" hidden="1">
      <c r="A98" s="383">
        <v>10</v>
      </c>
      <c r="B98" s="383" t="s">
        <v>6</v>
      </c>
      <c r="C98" s="394">
        <v>0</v>
      </c>
      <c r="D98" s="399">
        <v>0</v>
      </c>
      <c r="E98" s="399">
        <v>0</v>
      </c>
      <c r="F98" s="399">
        <v>0</v>
      </c>
      <c r="G98" s="399">
        <v>0</v>
      </c>
      <c r="H98" s="394">
        <v>0</v>
      </c>
      <c r="I98" s="394">
        <v>0</v>
      </c>
      <c r="J98" s="394">
        <v>0</v>
      </c>
      <c r="K98" s="399">
        <v>0</v>
      </c>
      <c r="L98" s="399">
        <v>0</v>
      </c>
      <c r="M98" s="399">
        <v>0</v>
      </c>
      <c r="N98" s="399">
        <v>0</v>
      </c>
      <c r="O98" s="399">
        <v>0</v>
      </c>
      <c r="P98" s="399">
        <v>0</v>
      </c>
      <c r="Q98" s="399">
        <v>0</v>
      </c>
      <c r="R98" s="399">
        <v>0</v>
      </c>
      <c r="S98" s="399">
        <v>0</v>
      </c>
      <c r="T98" s="394">
        <v>0</v>
      </c>
      <c r="U98" s="396" t="s">
        <v>349</v>
      </c>
    </row>
    <row r="99" spans="1:21" ht="15.75">
      <c r="A99" s="384">
        <v>8</v>
      </c>
      <c r="B99" s="378" t="s">
        <v>359</v>
      </c>
      <c r="C99" s="400">
        <v>1218596</v>
      </c>
      <c r="D99" s="400">
        <v>619403</v>
      </c>
      <c r="E99" s="400">
        <v>599193</v>
      </c>
      <c r="F99" s="400">
        <v>0</v>
      </c>
      <c r="G99" s="400">
        <v>0</v>
      </c>
      <c r="H99" s="400">
        <v>1218596</v>
      </c>
      <c r="I99" s="400">
        <v>1068087</v>
      </c>
      <c r="J99" s="400">
        <v>324935</v>
      </c>
      <c r="K99" s="400">
        <v>324935</v>
      </c>
      <c r="L99" s="400">
        <v>0</v>
      </c>
      <c r="M99" s="400">
        <v>0</v>
      </c>
      <c r="N99" s="400">
        <v>743152</v>
      </c>
      <c r="O99" s="400">
        <v>0</v>
      </c>
      <c r="P99" s="400">
        <v>0</v>
      </c>
      <c r="Q99" s="400">
        <v>150509</v>
      </c>
      <c r="R99" s="400">
        <v>0</v>
      </c>
      <c r="S99" s="400">
        <v>0</v>
      </c>
      <c r="T99" s="400">
        <v>893661</v>
      </c>
      <c r="U99" s="401">
        <v>0.30422147259539717</v>
      </c>
    </row>
    <row r="100" spans="1:21" ht="15.75">
      <c r="A100" s="383">
        <v>1</v>
      </c>
      <c r="B100" s="383" t="s">
        <v>386</v>
      </c>
      <c r="C100" s="394">
        <v>518046</v>
      </c>
      <c r="D100" s="399">
        <v>329456</v>
      </c>
      <c r="E100" s="399">
        <v>188590</v>
      </c>
      <c r="F100" s="399">
        <v>0</v>
      </c>
      <c r="G100" s="399">
        <v>0</v>
      </c>
      <c r="H100" s="394">
        <v>518046</v>
      </c>
      <c r="I100" s="394">
        <v>518046</v>
      </c>
      <c r="J100" s="394">
        <v>154390</v>
      </c>
      <c r="K100" s="399">
        <v>154390</v>
      </c>
      <c r="L100" s="399">
        <v>0</v>
      </c>
      <c r="M100" s="399">
        <v>0</v>
      </c>
      <c r="N100" s="399">
        <v>363656</v>
      </c>
      <c r="O100" s="399">
        <v>0</v>
      </c>
      <c r="P100" s="399">
        <v>0</v>
      </c>
      <c r="Q100" s="399">
        <v>0</v>
      </c>
      <c r="R100" s="399">
        <v>0</v>
      </c>
      <c r="S100" s="399">
        <v>0</v>
      </c>
      <c r="T100" s="394">
        <v>363656</v>
      </c>
      <c r="U100" s="396">
        <v>0.29802372762264356</v>
      </c>
    </row>
    <row r="101" spans="1:21" ht="15.75">
      <c r="A101" s="383">
        <v>2</v>
      </c>
      <c r="B101" s="383" t="s">
        <v>396</v>
      </c>
      <c r="C101" s="394">
        <v>700550</v>
      </c>
      <c r="D101" s="399">
        <v>289947</v>
      </c>
      <c r="E101" s="399">
        <v>410603</v>
      </c>
      <c r="F101" s="399">
        <v>0</v>
      </c>
      <c r="G101" s="399">
        <v>0</v>
      </c>
      <c r="H101" s="394">
        <v>700550</v>
      </c>
      <c r="I101" s="394">
        <v>550041</v>
      </c>
      <c r="J101" s="394">
        <v>170545</v>
      </c>
      <c r="K101" s="399">
        <v>170545</v>
      </c>
      <c r="L101" s="399">
        <v>0</v>
      </c>
      <c r="M101" s="399">
        <v>0</v>
      </c>
      <c r="N101" s="399">
        <v>379496</v>
      </c>
      <c r="O101" s="399">
        <v>0</v>
      </c>
      <c r="P101" s="399">
        <v>0</v>
      </c>
      <c r="Q101" s="399">
        <v>150509</v>
      </c>
      <c r="R101" s="399">
        <v>0</v>
      </c>
      <c r="S101" s="399">
        <v>0</v>
      </c>
      <c r="T101" s="394">
        <v>530005</v>
      </c>
      <c r="U101" s="396">
        <v>0.31005870471473945</v>
      </c>
    </row>
    <row r="102" spans="1:21" ht="15.75" hidden="1">
      <c r="A102" s="383">
        <v>3</v>
      </c>
      <c r="B102" s="383" t="s">
        <v>391</v>
      </c>
      <c r="C102" s="394">
        <v>0</v>
      </c>
      <c r="D102" s="399">
        <v>0</v>
      </c>
      <c r="E102" s="399">
        <v>0</v>
      </c>
      <c r="F102" s="399">
        <v>0</v>
      </c>
      <c r="G102" s="399">
        <v>0</v>
      </c>
      <c r="H102" s="394">
        <v>0</v>
      </c>
      <c r="I102" s="394">
        <v>0</v>
      </c>
      <c r="J102" s="394">
        <v>0</v>
      </c>
      <c r="K102" s="399">
        <v>0</v>
      </c>
      <c r="L102" s="399">
        <v>0</v>
      </c>
      <c r="M102" s="399">
        <v>0</v>
      </c>
      <c r="N102" s="399">
        <v>0</v>
      </c>
      <c r="O102" s="399">
        <v>0</v>
      </c>
      <c r="P102" s="399">
        <v>0</v>
      </c>
      <c r="Q102" s="399">
        <v>0</v>
      </c>
      <c r="R102" s="399">
        <v>0</v>
      </c>
      <c r="S102" s="399">
        <v>0</v>
      </c>
      <c r="T102" s="394">
        <v>0</v>
      </c>
      <c r="U102" s="396" t="s">
        <v>349</v>
      </c>
    </row>
    <row r="103" spans="1:21" ht="15.75" hidden="1">
      <c r="A103" s="383">
        <v>4</v>
      </c>
      <c r="B103" s="383" t="s">
        <v>6</v>
      </c>
      <c r="C103" s="394">
        <v>0</v>
      </c>
      <c r="D103" s="399">
        <v>0</v>
      </c>
      <c r="E103" s="399">
        <v>0</v>
      </c>
      <c r="F103" s="399">
        <v>0</v>
      </c>
      <c r="G103" s="399">
        <v>0</v>
      </c>
      <c r="H103" s="394">
        <v>0</v>
      </c>
      <c r="I103" s="394">
        <v>0</v>
      </c>
      <c r="J103" s="394">
        <v>0</v>
      </c>
      <c r="K103" s="399">
        <v>0</v>
      </c>
      <c r="L103" s="399">
        <v>0</v>
      </c>
      <c r="M103" s="399">
        <v>0</v>
      </c>
      <c r="N103" s="399">
        <v>0</v>
      </c>
      <c r="O103" s="399">
        <v>0</v>
      </c>
      <c r="P103" s="399">
        <v>0</v>
      </c>
      <c r="Q103" s="399">
        <v>0</v>
      </c>
      <c r="R103" s="399">
        <v>0</v>
      </c>
      <c r="S103" s="399">
        <v>0</v>
      </c>
      <c r="T103" s="394">
        <v>0</v>
      </c>
      <c r="U103" s="396" t="s">
        <v>349</v>
      </c>
    </row>
    <row r="104" spans="1:21" ht="15.75" hidden="1">
      <c r="A104" s="383">
        <v>5</v>
      </c>
      <c r="B104" s="383" t="s">
        <v>6</v>
      </c>
      <c r="C104" s="394">
        <v>0</v>
      </c>
      <c r="D104" s="399">
        <v>0</v>
      </c>
      <c r="E104" s="399">
        <v>0</v>
      </c>
      <c r="F104" s="399">
        <v>0</v>
      </c>
      <c r="G104" s="399">
        <v>0</v>
      </c>
      <c r="H104" s="394">
        <v>0</v>
      </c>
      <c r="I104" s="394">
        <v>0</v>
      </c>
      <c r="J104" s="394">
        <v>0</v>
      </c>
      <c r="K104" s="399">
        <v>0</v>
      </c>
      <c r="L104" s="399">
        <v>0</v>
      </c>
      <c r="M104" s="399">
        <v>0</v>
      </c>
      <c r="N104" s="399">
        <v>0</v>
      </c>
      <c r="O104" s="399">
        <v>0</v>
      </c>
      <c r="P104" s="399">
        <v>0</v>
      </c>
      <c r="Q104" s="399">
        <v>0</v>
      </c>
      <c r="R104" s="399">
        <v>0</v>
      </c>
      <c r="S104" s="399">
        <v>0</v>
      </c>
      <c r="T104" s="394">
        <v>0</v>
      </c>
      <c r="U104" s="396" t="s">
        <v>349</v>
      </c>
    </row>
    <row r="105" spans="1:21" ht="15.75" hidden="1">
      <c r="A105" s="383">
        <v>6</v>
      </c>
      <c r="B105" s="383" t="s">
        <v>6</v>
      </c>
      <c r="C105" s="394">
        <v>0</v>
      </c>
      <c r="D105" s="399">
        <v>0</v>
      </c>
      <c r="E105" s="399">
        <v>0</v>
      </c>
      <c r="F105" s="399">
        <v>0</v>
      </c>
      <c r="G105" s="399">
        <v>0</v>
      </c>
      <c r="H105" s="394">
        <v>0</v>
      </c>
      <c r="I105" s="394">
        <v>0</v>
      </c>
      <c r="J105" s="394">
        <v>0</v>
      </c>
      <c r="K105" s="399">
        <v>0</v>
      </c>
      <c r="L105" s="399">
        <v>0</v>
      </c>
      <c r="M105" s="399">
        <v>0</v>
      </c>
      <c r="N105" s="399">
        <v>0</v>
      </c>
      <c r="O105" s="399">
        <v>0</v>
      </c>
      <c r="P105" s="399">
        <v>0</v>
      </c>
      <c r="Q105" s="399">
        <v>0</v>
      </c>
      <c r="R105" s="399">
        <v>0</v>
      </c>
      <c r="S105" s="399">
        <v>0</v>
      </c>
      <c r="T105" s="394">
        <v>0</v>
      </c>
      <c r="U105" s="396" t="s">
        <v>349</v>
      </c>
    </row>
    <row r="106" spans="1:21" ht="15.75" hidden="1">
      <c r="A106" s="383">
        <v>7</v>
      </c>
      <c r="B106" s="383" t="s">
        <v>6</v>
      </c>
      <c r="C106" s="394">
        <v>0</v>
      </c>
      <c r="D106" s="399">
        <v>0</v>
      </c>
      <c r="E106" s="399">
        <v>0</v>
      </c>
      <c r="F106" s="399">
        <v>0</v>
      </c>
      <c r="G106" s="399">
        <v>0</v>
      </c>
      <c r="H106" s="394">
        <v>0</v>
      </c>
      <c r="I106" s="394">
        <v>0</v>
      </c>
      <c r="J106" s="394">
        <v>0</v>
      </c>
      <c r="K106" s="399">
        <v>0</v>
      </c>
      <c r="L106" s="399">
        <v>0</v>
      </c>
      <c r="M106" s="399">
        <v>0</v>
      </c>
      <c r="N106" s="399">
        <v>0</v>
      </c>
      <c r="O106" s="399">
        <v>0</v>
      </c>
      <c r="P106" s="399">
        <v>0</v>
      </c>
      <c r="Q106" s="399">
        <v>0</v>
      </c>
      <c r="R106" s="399">
        <v>0</v>
      </c>
      <c r="S106" s="399">
        <v>0</v>
      </c>
      <c r="T106" s="394">
        <v>0</v>
      </c>
      <c r="U106" s="396" t="s">
        <v>349</v>
      </c>
    </row>
    <row r="107" spans="1:21" ht="15.75" hidden="1">
      <c r="A107" s="383">
        <v>8</v>
      </c>
      <c r="B107" s="383" t="s">
        <v>6</v>
      </c>
      <c r="C107" s="394">
        <v>0</v>
      </c>
      <c r="D107" s="399">
        <v>0</v>
      </c>
      <c r="E107" s="399">
        <v>0</v>
      </c>
      <c r="F107" s="399">
        <v>0</v>
      </c>
      <c r="G107" s="399">
        <v>0</v>
      </c>
      <c r="H107" s="394">
        <v>0</v>
      </c>
      <c r="I107" s="394">
        <v>0</v>
      </c>
      <c r="J107" s="394">
        <v>0</v>
      </c>
      <c r="K107" s="399">
        <v>0</v>
      </c>
      <c r="L107" s="399">
        <v>0</v>
      </c>
      <c r="M107" s="399">
        <v>0</v>
      </c>
      <c r="N107" s="399">
        <v>0</v>
      </c>
      <c r="O107" s="399">
        <v>0</v>
      </c>
      <c r="P107" s="399">
        <v>0</v>
      </c>
      <c r="Q107" s="399">
        <v>0</v>
      </c>
      <c r="R107" s="399">
        <v>0</v>
      </c>
      <c r="S107" s="399">
        <v>0</v>
      </c>
      <c r="T107" s="394">
        <v>0</v>
      </c>
      <c r="U107" s="396" t="s">
        <v>349</v>
      </c>
    </row>
    <row r="108" spans="1:21" ht="15.75" hidden="1">
      <c r="A108" s="383">
        <v>9</v>
      </c>
      <c r="B108" s="383" t="s">
        <v>6</v>
      </c>
      <c r="C108" s="394">
        <v>0</v>
      </c>
      <c r="D108" s="399">
        <v>0</v>
      </c>
      <c r="E108" s="399">
        <v>0</v>
      </c>
      <c r="F108" s="399">
        <v>0</v>
      </c>
      <c r="G108" s="399">
        <v>0</v>
      </c>
      <c r="H108" s="394">
        <v>0</v>
      </c>
      <c r="I108" s="394">
        <v>0</v>
      </c>
      <c r="J108" s="394">
        <v>0</v>
      </c>
      <c r="K108" s="399">
        <v>0</v>
      </c>
      <c r="L108" s="399">
        <v>0</v>
      </c>
      <c r="M108" s="399">
        <v>0</v>
      </c>
      <c r="N108" s="399">
        <v>0</v>
      </c>
      <c r="O108" s="399">
        <v>0</v>
      </c>
      <c r="P108" s="399">
        <v>0</v>
      </c>
      <c r="Q108" s="399">
        <v>0</v>
      </c>
      <c r="R108" s="399">
        <v>0</v>
      </c>
      <c r="S108" s="399">
        <v>0</v>
      </c>
      <c r="T108" s="394">
        <v>0</v>
      </c>
      <c r="U108" s="396" t="s">
        <v>349</v>
      </c>
    </row>
    <row r="109" spans="1:21" ht="15.75" hidden="1">
      <c r="A109" s="383">
        <v>10</v>
      </c>
      <c r="B109" s="383" t="s">
        <v>6</v>
      </c>
      <c r="C109" s="394">
        <v>0</v>
      </c>
      <c r="D109" s="399">
        <v>0</v>
      </c>
      <c r="E109" s="399">
        <v>0</v>
      </c>
      <c r="F109" s="399">
        <v>0</v>
      </c>
      <c r="G109" s="399">
        <v>0</v>
      </c>
      <c r="H109" s="394">
        <v>0</v>
      </c>
      <c r="I109" s="394">
        <v>0</v>
      </c>
      <c r="J109" s="394">
        <v>0</v>
      </c>
      <c r="K109" s="399">
        <v>0</v>
      </c>
      <c r="L109" s="399">
        <v>0</v>
      </c>
      <c r="M109" s="399">
        <v>0</v>
      </c>
      <c r="N109" s="399">
        <v>0</v>
      </c>
      <c r="O109" s="399">
        <v>0</v>
      </c>
      <c r="P109" s="399">
        <v>0</v>
      </c>
      <c r="Q109" s="399">
        <v>0</v>
      </c>
      <c r="R109" s="399">
        <v>0</v>
      </c>
      <c r="S109" s="399">
        <v>0</v>
      </c>
      <c r="T109" s="394">
        <v>0</v>
      </c>
      <c r="U109" s="396" t="s">
        <v>349</v>
      </c>
    </row>
    <row r="110" spans="1:21" ht="15.75">
      <c r="A110" s="384">
        <v>9</v>
      </c>
      <c r="B110" s="378" t="s">
        <v>360</v>
      </c>
      <c r="C110" s="400">
        <v>11757297</v>
      </c>
      <c r="D110" s="400">
        <v>8063274</v>
      </c>
      <c r="E110" s="400">
        <v>3694023</v>
      </c>
      <c r="F110" s="400">
        <v>468752</v>
      </c>
      <c r="G110" s="400">
        <v>0</v>
      </c>
      <c r="H110" s="400">
        <v>11288545</v>
      </c>
      <c r="I110" s="400">
        <v>8607597</v>
      </c>
      <c r="J110" s="400">
        <v>1284428</v>
      </c>
      <c r="K110" s="400">
        <v>1205418</v>
      </c>
      <c r="L110" s="400">
        <v>79010</v>
      </c>
      <c r="M110" s="400">
        <v>0</v>
      </c>
      <c r="N110" s="400">
        <v>7323169</v>
      </c>
      <c r="O110" s="400">
        <v>0</v>
      </c>
      <c r="P110" s="400">
        <v>0</v>
      </c>
      <c r="Q110" s="400">
        <v>2680948</v>
      </c>
      <c r="R110" s="400">
        <v>0</v>
      </c>
      <c r="S110" s="400">
        <v>0</v>
      </c>
      <c r="T110" s="400">
        <v>10004117</v>
      </c>
      <c r="U110" s="401">
        <v>0.14922027599572796</v>
      </c>
    </row>
    <row r="111" spans="1:21" ht="15.75">
      <c r="A111" s="383">
        <v>1</v>
      </c>
      <c r="B111" s="383" t="s">
        <v>392</v>
      </c>
      <c r="C111" s="394">
        <v>22705</v>
      </c>
      <c r="D111" s="399">
        <v>0</v>
      </c>
      <c r="E111" s="399">
        <v>22705</v>
      </c>
      <c r="F111" s="399">
        <v>0</v>
      </c>
      <c r="G111" s="399">
        <v>0</v>
      </c>
      <c r="H111" s="394">
        <v>22705</v>
      </c>
      <c r="I111" s="394">
        <v>22705</v>
      </c>
      <c r="J111" s="394">
        <v>22705</v>
      </c>
      <c r="K111" s="399">
        <v>22705</v>
      </c>
      <c r="L111" s="399">
        <v>0</v>
      </c>
      <c r="M111" s="399">
        <v>0</v>
      </c>
      <c r="N111" s="399">
        <v>0</v>
      </c>
      <c r="O111" s="399">
        <v>0</v>
      </c>
      <c r="P111" s="399">
        <v>0</v>
      </c>
      <c r="Q111" s="399">
        <v>0</v>
      </c>
      <c r="R111" s="399">
        <v>0</v>
      </c>
      <c r="S111" s="399">
        <v>0</v>
      </c>
      <c r="T111" s="394">
        <v>0</v>
      </c>
      <c r="U111" s="396">
        <v>1</v>
      </c>
    </row>
    <row r="112" spans="1:21" ht="15.75">
      <c r="A112" s="383">
        <v>2</v>
      </c>
      <c r="B112" s="383" t="s">
        <v>394</v>
      </c>
      <c r="C112" s="394">
        <v>5024567</v>
      </c>
      <c r="D112" s="399">
        <v>2021570</v>
      </c>
      <c r="E112" s="399">
        <v>3002997</v>
      </c>
      <c r="F112" s="399">
        <v>397752</v>
      </c>
      <c r="G112" s="399">
        <v>0</v>
      </c>
      <c r="H112" s="394">
        <v>4626815</v>
      </c>
      <c r="I112" s="394">
        <v>3657668</v>
      </c>
      <c r="J112" s="394">
        <v>612609</v>
      </c>
      <c r="K112" s="399">
        <v>577609</v>
      </c>
      <c r="L112" s="399">
        <v>35000</v>
      </c>
      <c r="M112" s="399">
        <v>0</v>
      </c>
      <c r="N112" s="399">
        <v>3045059</v>
      </c>
      <c r="O112" s="399">
        <v>0</v>
      </c>
      <c r="P112" s="399">
        <v>0</v>
      </c>
      <c r="Q112" s="399">
        <v>969147</v>
      </c>
      <c r="R112" s="399">
        <v>0</v>
      </c>
      <c r="S112" s="399">
        <v>0</v>
      </c>
      <c r="T112" s="394">
        <v>4014206</v>
      </c>
      <c r="U112" s="396">
        <v>0.16748622346259967</v>
      </c>
    </row>
    <row r="113" spans="1:21" ht="15.75">
      <c r="A113" s="383">
        <v>2</v>
      </c>
      <c r="B113" s="383" t="s">
        <v>395</v>
      </c>
      <c r="C113" s="394">
        <v>6710025</v>
      </c>
      <c r="D113" s="399">
        <v>6041704</v>
      </c>
      <c r="E113" s="399">
        <v>668321</v>
      </c>
      <c r="F113" s="399">
        <v>71000</v>
      </c>
      <c r="G113" s="399">
        <v>0</v>
      </c>
      <c r="H113" s="394">
        <v>6639025</v>
      </c>
      <c r="I113" s="394">
        <v>4927224</v>
      </c>
      <c r="J113" s="394">
        <v>649114</v>
      </c>
      <c r="K113" s="399">
        <v>605104</v>
      </c>
      <c r="L113" s="399">
        <v>44010</v>
      </c>
      <c r="M113" s="399">
        <v>0</v>
      </c>
      <c r="N113" s="399">
        <v>4278110</v>
      </c>
      <c r="O113" s="399">
        <v>0</v>
      </c>
      <c r="P113" s="399">
        <v>0</v>
      </c>
      <c r="Q113" s="399">
        <v>1711801</v>
      </c>
      <c r="R113" s="399">
        <v>0</v>
      </c>
      <c r="S113" s="399">
        <v>0</v>
      </c>
      <c r="T113" s="394">
        <v>5989911</v>
      </c>
      <c r="U113" s="396">
        <v>0.1317403065093042</v>
      </c>
    </row>
    <row r="114" spans="1:21" ht="15.75" hidden="1">
      <c r="A114" s="383">
        <v>3</v>
      </c>
      <c r="B114" s="383" t="s">
        <v>395</v>
      </c>
      <c r="C114" s="394">
        <v>0</v>
      </c>
      <c r="D114" s="399">
        <v>0</v>
      </c>
      <c r="E114" s="399">
        <v>0</v>
      </c>
      <c r="F114" s="399">
        <v>0</v>
      </c>
      <c r="G114" s="399">
        <v>0</v>
      </c>
      <c r="H114" s="394">
        <v>0</v>
      </c>
      <c r="I114" s="394">
        <v>0</v>
      </c>
      <c r="J114" s="394">
        <v>0</v>
      </c>
      <c r="K114" s="399">
        <v>0</v>
      </c>
      <c r="L114" s="399">
        <v>0</v>
      </c>
      <c r="M114" s="399">
        <v>0</v>
      </c>
      <c r="N114" s="399">
        <v>0</v>
      </c>
      <c r="O114" s="399">
        <v>0</v>
      </c>
      <c r="P114" s="399">
        <v>0</v>
      </c>
      <c r="Q114" s="399">
        <v>0</v>
      </c>
      <c r="R114" s="399">
        <v>0</v>
      </c>
      <c r="S114" s="399">
        <v>0</v>
      </c>
      <c r="T114" s="394">
        <v>0</v>
      </c>
      <c r="U114" s="396" t="s">
        <v>349</v>
      </c>
    </row>
    <row r="115" spans="1:21" ht="15.75" hidden="1">
      <c r="A115" s="383">
        <v>4</v>
      </c>
      <c r="B115" s="383" t="s">
        <v>396</v>
      </c>
      <c r="C115" s="394">
        <v>0</v>
      </c>
      <c r="D115" s="399">
        <v>0</v>
      </c>
      <c r="E115" s="399">
        <v>0</v>
      </c>
      <c r="F115" s="399">
        <v>0</v>
      </c>
      <c r="G115" s="399">
        <v>0</v>
      </c>
      <c r="H115" s="394">
        <v>0</v>
      </c>
      <c r="I115" s="394">
        <v>0</v>
      </c>
      <c r="J115" s="394">
        <v>0</v>
      </c>
      <c r="K115" s="399">
        <v>0</v>
      </c>
      <c r="L115" s="399">
        <v>0</v>
      </c>
      <c r="M115" s="399">
        <v>0</v>
      </c>
      <c r="N115" s="399">
        <v>0</v>
      </c>
      <c r="O115" s="399">
        <v>0</v>
      </c>
      <c r="P115" s="399">
        <v>0</v>
      </c>
      <c r="Q115" s="399">
        <v>0</v>
      </c>
      <c r="R115" s="399">
        <v>0</v>
      </c>
      <c r="S115" s="399">
        <v>0</v>
      </c>
      <c r="T115" s="394">
        <v>0</v>
      </c>
      <c r="U115" s="396" t="s">
        <v>349</v>
      </c>
    </row>
    <row r="116" spans="1:21" ht="15.75" hidden="1">
      <c r="A116" s="383">
        <v>6</v>
      </c>
      <c r="B116" s="383" t="s">
        <v>6</v>
      </c>
      <c r="C116" s="370">
        <v>0</v>
      </c>
      <c r="D116" s="377">
        <v>0</v>
      </c>
      <c r="E116" s="377">
        <v>0</v>
      </c>
      <c r="F116" s="377">
        <v>0</v>
      </c>
      <c r="G116" s="377">
        <v>0</v>
      </c>
      <c r="H116" s="370">
        <v>0</v>
      </c>
      <c r="I116" s="370">
        <v>0</v>
      </c>
      <c r="J116" s="370">
        <v>0</v>
      </c>
      <c r="K116" s="377">
        <v>0</v>
      </c>
      <c r="L116" s="377">
        <v>0</v>
      </c>
      <c r="M116" s="377">
        <v>0</v>
      </c>
      <c r="N116" s="377">
        <v>0</v>
      </c>
      <c r="O116" s="377">
        <v>0</v>
      </c>
      <c r="P116" s="377">
        <v>0</v>
      </c>
      <c r="Q116" s="377">
        <v>0</v>
      </c>
      <c r="R116" s="377">
        <v>0</v>
      </c>
      <c r="S116" s="377">
        <v>0</v>
      </c>
      <c r="T116" s="370">
        <v>0</v>
      </c>
      <c r="U116" s="372" t="s">
        <v>349</v>
      </c>
    </row>
    <row r="117" spans="1:21" ht="15.75" hidden="1">
      <c r="A117" s="383">
        <v>7</v>
      </c>
      <c r="B117" s="383" t="s">
        <v>6</v>
      </c>
      <c r="C117" s="370">
        <v>0</v>
      </c>
      <c r="D117" s="377">
        <v>0</v>
      </c>
      <c r="E117" s="377">
        <v>0</v>
      </c>
      <c r="F117" s="377">
        <v>0</v>
      </c>
      <c r="G117" s="377">
        <v>0</v>
      </c>
      <c r="H117" s="370">
        <v>0</v>
      </c>
      <c r="I117" s="370">
        <v>0</v>
      </c>
      <c r="J117" s="370">
        <v>0</v>
      </c>
      <c r="K117" s="377">
        <v>0</v>
      </c>
      <c r="L117" s="377">
        <v>0</v>
      </c>
      <c r="M117" s="377">
        <v>0</v>
      </c>
      <c r="N117" s="377">
        <v>0</v>
      </c>
      <c r="O117" s="377">
        <v>0</v>
      </c>
      <c r="P117" s="377">
        <v>0</v>
      </c>
      <c r="Q117" s="377">
        <v>0</v>
      </c>
      <c r="R117" s="377">
        <v>0</v>
      </c>
      <c r="S117" s="377">
        <v>0</v>
      </c>
      <c r="T117" s="370">
        <v>0</v>
      </c>
      <c r="U117" s="372" t="s">
        <v>349</v>
      </c>
    </row>
    <row r="118" spans="1:21" ht="15.75" hidden="1">
      <c r="A118" s="383">
        <v>8</v>
      </c>
      <c r="B118" s="383" t="s">
        <v>6</v>
      </c>
      <c r="C118" s="370">
        <v>0</v>
      </c>
      <c r="D118" s="377">
        <v>0</v>
      </c>
      <c r="E118" s="377">
        <v>0</v>
      </c>
      <c r="F118" s="377">
        <v>0</v>
      </c>
      <c r="G118" s="377">
        <v>0</v>
      </c>
      <c r="H118" s="370">
        <v>0</v>
      </c>
      <c r="I118" s="370">
        <v>0</v>
      </c>
      <c r="J118" s="370">
        <v>0</v>
      </c>
      <c r="K118" s="377">
        <v>0</v>
      </c>
      <c r="L118" s="377">
        <v>0</v>
      </c>
      <c r="M118" s="377">
        <v>0</v>
      </c>
      <c r="N118" s="377">
        <v>0</v>
      </c>
      <c r="O118" s="377">
        <v>0</v>
      </c>
      <c r="P118" s="377">
        <v>0</v>
      </c>
      <c r="Q118" s="377">
        <v>0</v>
      </c>
      <c r="R118" s="377">
        <v>0</v>
      </c>
      <c r="S118" s="377">
        <v>0</v>
      </c>
      <c r="T118" s="370">
        <v>0</v>
      </c>
      <c r="U118" s="372" t="s">
        <v>349</v>
      </c>
    </row>
    <row r="119" spans="1:21" ht="15.75" hidden="1">
      <c r="A119" s="383">
        <v>9</v>
      </c>
      <c r="B119" s="383" t="s">
        <v>6</v>
      </c>
      <c r="C119" s="370">
        <v>0</v>
      </c>
      <c r="D119" s="377">
        <v>0</v>
      </c>
      <c r="E119" s="377">
        <v>0</v>
      </c>
      <c r="F119" s="377">
        <v>0</v>
      </c>
      <c r="G119" s="377">
        <v>0</v>
      </c>
      <c r="H119" s="370">
        <v>0</v>
      </c>
      <c r="I119" s="370">
        <v>0</v>
      </c>
      <c r="J119" s="370">
        <v>0</v>
      </c>
      <c r="K119" s="377">
        <v>0</v>
      </c>
      <c r="L119" s="377">
        <v>0</v>
      </c>
      <c r="M119" s="377">
        <v>0</v>
      </c>
      <c r="N119" s="377">
        <v>0</v>
      </c>
      <c r="O119" s="377">
        <v>0</v>
      </c>
      <c r="P119" s="377">
        <v>0</v>
      </c>
      <c r="Q119" s="377">
        <v>0</v>
      </c>
      <c r="R119" s="377">
        <v>0</v>
      </c>
      <c r="S119" s="377">
        <v>0</v>
      </c>
      <c r="T119" s="370">
        <v>0</v>
      </c>
      <c r="U119" s="372" t="s">
        <v>349</v>
      </c>
    </row>
    <row r="120" spans="1:21" ht="15.75" hidden="1">
      <c r="A120" s="383">
        <v>10</v>
      </c>
      <c r="B120" s="383" t="s">
        <v>6</v>
      </c>
      <c r="C120" s="370">
        <v>0</v>
      </c>
      <c r="D120" s="377">
        <v>0</v>
      </c>
      <c r="E120" s="377">
        <v>0</v>
      </c>
      <c r="F120" s="377">
        <v>0</v>
      </c>
      <c r="G120" s="377">
        <v>0</v>
      </c>
      <c r="H120" s="370">
        <v>0</v>
      </c>
      <c r="I120" s="370">
        <v>0</v>
      </c>
      <c r="J120" s="370">
        <v>0</v>
      </c>
      <c r="K120" s="377">
        <v>0</v>
      </c>
      <c r="L120" s="377">
        <v>0</v>
      </c>
      <c r="M120" s="377">
        <v>0</v>
      </c>
      <c r="N120" s="377">
        <v>0</v>
      </c>
      <c r="O120" s="377">
        <v>0</v>
      </c>
      <c r="P120" s="377">
        <v>0</v>
      </c>
      <c r="Q120" s="377">
        <v>0</v>
      </c>
      <c r="R120" s="377">
        <v>0</v>
      </c>
      <c r="S120" s="377">
        <v>0</v>
      </c>
      <c r="T120" s="370">
        <v>0</v>
      </c>
      <c r="U120" s="372" t="s">
        <v>349</v>
      </c>
    </row>
    <row r="121" spans="1:21" ht="16.5">
      <c r="A121" s="453" t="str">
        <f>TT!C7</f>
        <v>Quảng Trị, ngày 02 tháng 4 năm 2021</v>
      </c>
      <c r="B121" s="454"/>
      <c r="C121" s="454"/>
      <c r="D121" s="454"/>
      <c r="E121" s="454"/>
      <c r="F121" s="336"/>
      <c r="G121" s="336"/>
      <c r="H121" s="336"/>
      <c r="I121" s="337"/>
      <c r="J121" s="337"/>
      <c r="K121" s="337"/>
      <c r="L121" s="337"/>
      <c r="M121" s="337"/>
      <c r="N121" s="455" t="str">
        <f>TT!C4</f>
        <v>Quảng Trị, ngày 02 tháng 4 năm 2021</v>
      </c>
      <c r="O121" s="456"/>
      <c r="P121" s="456"/>
      <c r="Q121" s="456"/>
      <c r="R121" s="456"/>
      <c r="S121" s="456"/>
      <c r="T121" s="456"/>
      <c r="U121" s="456"/>
    </row>
    <row r="122" spans="1:21" ht="36.75" customHeight="1">
      <c r="A122" s="457" t="s">
        <v>290</v>
      </c>
      <c r="B122" s="458"/>
      <c r="C122" s="458"/>
      <c r="D122" s="458"/>
      <c r="E122" s="458"/>
      <c r="F122" s="239"/>
      <c r="G122" s="239"/>
      <c r="H122" s="239"/>
      <c r="I122" s="182"/>
      <c r="J122" s="182"/>
      <c r="K122" s="182"/>
      <c r="L122" s="182"/>
      <c r="M122" s="182"/>
      <c r="N122" s="459" t="str">
        <f>TT!C5</f>
        <v>KT.CỤC TRƯỞNG
PHÓ CỤC TRƯỞNG</v>
      </c>
      <c r="O122" s="459"/>
      <c r="P122" s="459"/>
      <c r="Q122" s="459"/>
      <c r="R122" s="459"/>
      <c r="S122" s="459"/>
      <c r="T122" s="459"/>
      <c r="U122" s="459"/>
    </row>
    <row r="123" spans="1:21" ht="45" customHeight="1">
      <c r="A123" s="240"/>
      <c r="B123" s="240"/>
      <c r="C123" s="240"/>
      <c r="D123" s="240"/>
      <c r="E123" s="240"/>
      <c r="F123" s="176"/>
      <c r="G123" s="176"/>
      <c r="H123" s="176"/>
      <c r="I123" s="182"/>
      <c r="J123" s="182"/>
      <c r="K123" s="182"/>
      <c r="L123" s="182"/>
      <c r="M123" s="182"/>
      <c r="N123" s="182"/>
      <c r="O123" s="182"/>
      <c r="P123" s="176"/>
      <c r="Q123" s="241"/>
      <c r="R123" s="176"/>
      <c r="S123" s="182"/>
      <c r="T123" s="178"/>
      <c r="U123" s="178"/>
    </row>
    <row r="124" spans="6:13" ht="15.75">
      <c r="F124" s="242" t="s">
        <v>2</v>
      </c>
      <c r="G124" s="242"/>
      <c r="H124" s="242"/>
      <c r="I124" s="242"/>
      <c r="J124" s="242"/>
      <c r="K124" s="242"/>
      <c r="L124" s="242"/>
      <c r="M124" s="242"/>
    </row>
    <row r="125" spans="1:21" ht="16.5">
      <c r="A125" s="460" t="str">
        <f>TT!C6</f>
        <v>Nguyễn Minh Tuệ</v>
      </c>
      <c r="B125" s="460"/>
      <c r="C125" s="460"/>
      <c r="D125" s="460"/>
      <c r="E125" s="460"/>
      <c r="N125" s="461" t="str">
        <f>TT!C3</f>
        <v>Mai Anh Tuấn</v>
      </c>
      <c r="O125" s="461"/>
      <c r="P125" s="461"/>
      <c r="Q125" s="461"/>
      <c r="R125" s="461"/>
      <c r="S125" s="461"/>
      <c r="T125" s="461"/>
      <c r="U125" s="461"/>
    </row>
  </sheetData>
  <sheetProtection/>
  <mergeCells count="33">
    <mergeCell ref="A122:E122"/>
    <mergeCell ref="N122:U122"/>
    <mergeCell ref="A125:E125"/>
    <mergeCell ref="N125:U125"/>
    <mergeCell ref="A8:B8"/>
    <mergeCell ref="N121:U121"/>
    <mergeCell ref="U3:U7"/>
    <mergeCell ref="A121:E121"/>
    <mergeCell ref="A3:A7"/>
    <mergeCell ref="P1:U1"/>
    <mergeCell ref="C3:C7"/>
    <mergeCell ref="D4:D7"/>
    <mergeCell ref="E4:E7"/>
    <mergeCell ref="B3:B7"/>
    <mergeCell ref="E1:O1"/>
    <mergeCell ref="A1:D1"/>
    <mergeCell ref="D3:E3"/>
    <mergeCell ref="F3:F7"/>
    <mergeCell ref="G3:G7"/>
    <mergeCell ref="P2:U2"/>
    <mergeCell ref="T3:T7"/>
    <mergeCell ref="H3:H7"/>
    <mergeCell ref="I3:S3"/>
    <mergeCell ref="Q4:Q7"/>
    <mergeCell ref="R4:R7"/>
    <mergeCell ref="S4:S7"/>
    <mergeCell ref="I4:I7"/>
    <mergeCell ref="J4:P4"/>
    <mergeCell ref="J5:J7"/>
    <mergeCell ref="K5:M6"/>
    <mergeCell ref="N5:N7"/>
    <mergeCell ref="O5:O7"/>
    <mergeCell ref="P5:P7"/>
  </mergeCells>
  <printOptions/>
  <pageMargins left="0.38" right="0.3" top="0.39" bottom="0.42" header="0.31496062992126" footer="0.31496062992126"/>
  <pageSetup horizontalDpi="600" verticalDpi="600" orientation="landscape" paperSize="9" scale="68"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64" customWidth="1"/>
    <col min="2" max="2" width="15.875" style="64" customWidth="1"/>
    <col min="3" max="3" width="6.875" style="64" customWidth="1"/>
    <col min="4" max="4" width="5.50390625" style="64" customWidth="1"/>
    <col min="5" max="5" width="9.375" style="64" customWidth="1"/>
    <col min="6" max="6" width="5.00390625" style="64" customWidth="1"/>
    <col min="7" max="7" width="4.50390625" style="64" customWidth="1"/>
    <col min="8" max="8" width="5.875" style="64" customWidth="1"/>
    <col min="9" max="9" width="5.375" style="64" customWidth="1"/>
    <col min="10" max="10" width="6.375" style="64" customWidth="1"/>
    <col min="11" max="11" width="6.50390625" style="64" customWidth="1"/>
    <col min="12" max="13" width="6.25390625" style="85" customWidth="1"/>
    <col min="14" max="14" width="7.125" style="85" customWidth="1"/>
    <col min="15" max="16" width="5.375" style="85" customWidth="1"/>
    <col min="17" max="17" width="5.875" style="85" customWidth="1"/>
    <col min="18" max="18" width="7.125" style="85" customWidth="1"/>
    <col min="19" max="19" width="5.875" style="85" customWidth="1"/>
    <col min="20" max="20" width="5.625" style="85" customWidth="1"/>
    <col min="21" max="21" width="5.875" style="85" customWidth="1"/>
    <col min="22" max="22" width="7.00390625" style="85" customWidth="1"/>
    <col min="23" max="16384" width="9.00390625" style="64" customWidth="1"/>
  </cols>
  <sheetData>
    <row r="1" spans="1:23" ht="66.75" customHeight="1">
      <c r="A1" s="581" t="s">
        <v>154</v>
      </c>
      <c r="B1" s="581"/>
      <c r="C1" s="581"/>
      <c r="D1" s="581"/>
      <c r="E1" s="581"/>
      <c r="F1" s="586" t="s">
        <v>125</v>
      </c>
      <c r="G1" s="586"/>
      <c r="H1" s="586"/>
      <c r="I1" s="586"/>
      <c r="J1" s="586"/>
      <c r="K1" s="586"/>
      <c r="L1" s="586"/>
      <c r="M1" s="586"/>
      <c r="N1" s="586"/>
      <c r="O1" s="586"/>
      <c r="P1" s="586"/>
      <c r="Q1" s="584" t="s">
        <v>150</v>
      </c>
      <c r="R1" s="584"/>
      <c r="S1" s="584"/>
      <c r="T1" s="584"/>
      <c r="U1" s="584"/>
      <c r="V1" s="584"/>
      <c r="W1" s="86"/>
    </row>
    <row r="2" spans="1:22" s="75" customFormat="1" ht="18.75" customHeight="1">
      <c r="A2" s="69"/>
      <c r="B2" s="70"/>
      <c r="C2" s="70"/>
      <c r="D2" s="70"/>
      <c r="E2" s="64"/>
      <c r="F2" s="64"/>
      <c r="G2" s="64"/>
      <c r="H2" s="64"/>
      <c r="I2" s="64"/>
      <c r="J2" s="64"/>
      <c r="K2" s="71"/>
      <c r="L2" s="74"/>
      <c r="M2" s="73">
        <f>COUNTBLANK(E9:V22)</f>
        <v>252</v>
      </c>
      <c r="N2" s="87">
        <f>COUNTA(E11:V11)</f>
        <v>0</v>
      </c>
      <c r="O2" s="73">
        <f>M2+N2</f>
        <v>252</v>
      </c>
      <c r="P2" s="73"/>
      <c r="Q2" s="87"/>
      <c r="R2" s="587" t="s">
        <v>123</v>
      </c>
      <c r="S2" s="587"/>
      <c r="T2" s="587"/>
      <c r="U2" s="587"/>
      <c r="V2" s="587"/>
    </row>
    <row r="3" spans="1:22" s="76" customFormat="1" ht="15.75" customHeight="1">
      <c r="A3" s="580" t="s">
        <v>21</v>
      </c>
      <c r="B3" s="580"/>
      <c r="C3" s="561" t="s">
        <v>155</v>
      </c>
      <c r="D3" s="571" t="s">
        <v>134</v>
      </c>
      <c r="E3" s="567" t="s">
        <v>75</v>
      </c>
      <c r="F3" s="568"/>
      <c r="G3" s="589" t="s">
        <v>36</v>
      </c>
      <c r="H3" s="560" t="s">
        <v>82</v>
      </c>
      <c r="I3" s="588" t="s">
        <v>37</v>
      </c>
      <c r="J3" s="588"/>
      <c r="K3" s="588"/>
      <c r="L3" s="588"/>
      <c r="M3" s="588"/>
      <c r="N3" s="588"/>
      <c r="O3" s="588"/>
      <c r="P3" s="588"/>
      <c r="Q3" s="588"/>
      <c r="R3" s="588"/>
      <c r="S3" s="588"/>
      <c r="T3" s="588"/>
      <c r="U3" s="564" t="s">
        <v>103</v>
      </c>
      <c r="V3" s="571" t="s">
        <v>108</v>
      </c>
    </row>
    <row r="4" spans="1:22" s="75" customFormat="1" ht="15.75" customHeight="1">
      <c r="A4" s="580"/>
      <c r="B4" s="580"/>
      <c r="C4" s="562"/>
      <c r="D4" s="571"/>
      <c r="E4" s="575" t="s">
        <v>137</v>
      </c>
      <c r="F4" s="575" t="s">
        <v>62</v>
      </c>
      <c r="G4" s="590"/>
      <c r="H4" s="560"/>
      <c r="I4" s="560" t="s">
        <v>37</v>
      </c>
      <c r="J4" s="571" t="s">
        <v>38</v>
      </c>
      <c r="K4" s="571"/>
      <c r="L4" s="571"/>
      <c r="M4" s="571"/>
      <c r="N4" s="571"/>
      <c r="O4" s="571"/>
      <c r="P4" s="571"/>
      <c r="Q4" s="571"/>
      <c r="R4" s="569" t="s">
        <v>139</v>
      </c>
      <c r="S4" s="569" t="s">
        <v>148</v>
      </c>
      <c r="T4" s="569" t="s">
        <v>81</v>
      </c>
      <c r="U4" s="564"/>
      <c r="V4" s="571"/>
    </row>
    <row r="5" spans="1:22" s="75" customFormat="1" ht="15.75" customHeight="1">
      <c r="A5" s="580"/>
      <c r="B5" s="580"/>
      <c r="C5" s="562"/>
      <c r="D5" s="571"/>
      <c r="E5" s="576"/>
      <c r="F5" s="576"/>
      <c r="G5" s="590"/>
      <c r="H5" s="560"/>
      <c r="I5" s="560"/>
      <c r="J5" s="560" t="s">
        <v>61</v>
      </c>
      <c r="K5" s="571" t="s">
        <v>75</v>
      </c>
      <c r="L5" s="571"/>
      <c r="M5" s="571"/>
      <c r="N5" s="571"/>
      <c r="O5" s="571"/>
      <c r="P5" s="571"/>
      <c r="Q5" s="571"/>
      <c r="R5" s="572"/>
      <c r="S5" s="572"/>
      <c r="T5" s="572"/>
      <c r="U5" s="564"/>
      <c r="V5" s="571"/>
    </row>
    <row r="6" spans="1:22" s="75" customFormat="1" ht="15.75" customHeight="1">
      <c r="A6" s="580"/>
      <c r="B6" s="580"/>
      <c r="C6" s="562"/>
      <c r="D6" s="571"/>
      <c r="E6" s="576"/>
      <c r="F6" s="576"/>
      <c r="G6" s="590"/>
      <c r="H6" s="560"/>
      <c r="I6" s="560"/>
      <c r="J6" s="560"/>
      <c r="K6" s="560" t="s">
        <v>96</v>
      </c>
      <c r="L6" s="571" t="s">
        <v>75</v>
      </c>
      <c r="M6" s="571"/>
      <c r="N6" s="571"/>
      <c r="O6" s="560" t="s">
        <v>42</v>
      </c>
      <c r="P6" s="569" t="s">
        <v>147</v>
      </c>
      <c r="Q6" s="560" t="s">
        <v>46</v>
      </c>
      <c r="R6" s="572"/>
      <c r="S6" s="572"/>
      <c r="T6" s="572"/>
      <c r="U6" s="564"/>
      <c r="V6" s="571"/>
    </row>
    <row r="7" spans="1:22" ht="51" customHeight="1">
      <c r="A7" s="580"/>
      <c r="B7" s="580"/>
      <c r="C7" s="563"/>
      <c r="D7" s="571"/>
      <c r="E7" s="577"/>
      <c r="F7" s="577"/>
      <c r="G7" s="591"/>
      <c r="H7" s="560"/>
      <c r="I7" s="560"/>
      <c r="J7" s="560"/>
      <c r="K7" s="560"/>
      <c r="L7" s="65" t="s">
        <v>39</v>
      </c>
      <c r="M7" s="65" t="s">
        <v>40</v>
      </c>
      <c r="N7" s="65" t="s">
        <v>156</v>
      </c>
      <c r="O7" s="560"/>
      <c r="P7" s="570"/>
      <c r="Q7" s="560"/>
      <c r="R7" s="570"/>
      <c r="S7" s="570"/>
      <c r="T7" s="570"/>
      <c r="U7" s="564"/>
      <c r="V7" s="571"/>
    </row>
    <row r="8" spans="1:22" ht="15.75">
      <c r="A8" s="592" t="s">
        <v>3</v>
      </c>
      <c r="B8" s="592"/>
      <c r="C8" s="65" t="s">
        <v>13</v>
      </c>
      <c r="D8" s="65" t="s">
        <v>14</v>
      </c>
      <c r="E8" s="65" t="s">
        <v>19</v>
      </c>
      <c r="F8" s="65" t="s">
        <v>22</v>
      </c>
      <c r="G8" s="65" t="s">
        <v>23</v>
      </c>
      <c r="H8" s="65" t="s">
        <v>24</v>
      </c>
      <c r="I8" s="65" t="s">
        <v>25</v>
      </c>
      <c r="J8" s="65" t="s">
        <v>26</v>
      </c>
      <c r="K8" s="65" t="s">
        <v>27</v>
      </c>
      <c r="L8" s="65" t="s">
        <v>29</v>
      </c>
      <c r="M8" s="65" t="s">
        <v>30</v>
      </c>
      <c r="N8" s="65" t="s">
        <v>104</v>
      </c>
      <c r="O8" s="65" t="s">
        <v>101</v>
      </c>
      <c r="P8" s="65" t="s">
        <v>105</v>
      </c>
      <c r="Q8" s="65" t="s">
        <v>106</v>
      </c>
      <c r="R8" s="65" t="s">
        <v>107</v>
      </c>
      <c r="S8" s="65" t="s">
        <v>118</v>
      </c>
      <c r="T8" s="65" t="s">
        <v>131</v>
      </c>
      <c r="U8" s="65" t="s">
        <v>133</v>
      </c>
      <c r="V8" s="65" t="s">
        <v>149</v>
      </c>
    </row>
    <row r="9" spans="1:22" ht="15.75">
      <c r="A9" s="592" t="s">
        <v>10</v>
      </c>
      <c r="B9" s="592"/>
      <c r="C9" s="59"/>
      <c r="D9" s="59"/>
      <c r="E9" s="59"/>
      <c r="F9" s="59"/>
      <c r="G9" s="59"/>
      <c r="H9" s="59"/>
      <c r="I9" s="59"/>
      <c r="J9" s="59"/>
      <c r="K9" s="59"/>
      <c r="L9" s="59"/>
      <c r="M9" s="59"/>
      <c r="N9" s="59"/>
      <c r="O9" s="59"/>
      <c r="P9" s="59"/>
      <c r="Q9" s="59"/>
      <c r="R9" s="59"/>
      <c r="S9" s="59"/>
      <c r="T9" s="59"/>
      <c r="U9" s="59"/>
      <c r="V9" s="59"/>
    </row>
    <row r="10" spans="1:22" ht="15.75">
      <c r="A10" s="88" t="s">
        <v>0</v>
      </c>
      <c r="B10" s="89" t="s">
        <v>28</v>
      </c>
      <c r="C10" s="59"/>
      <c r="D10" s="59"/>
      <c r="E10" s="59"/>
      <c r="F10" s="59"/>
      <c r="G10" s="59"/>
      <c r="H10" s="59"/>
      <c r="I10" s="59"/>
      <c r="J10" s="59"/>
      <c r="K10" s="59"/>
      <c r="L10" s="59"/>
      <c r="M10" s="59"/>
      <c r="N10" s="59"/>
      <c r="O10" s="59"/>
      <c r="P10" s="59"/>
      <c r="Q10" s="59"/>
      <c r="R10" s="59"/>
      <c r="S10" s="59"/>
      <c r="T10" s="59"/>
      <c r="U10" s="59"/>
      <c r="V10" s="59"/>
    </row>
    <row r="11" spans="1:22" ht="15.75">
      <c r="A11" s="62" t="s">
        <v>13</v>
      </c>
      <c r="B11" s="63" t="s">
        <v>6</v>
      </c>
      <c r="C11" s="59"/>
      <c r="D11" s="59"/>
      <c r="E11" s="59"/>
      <c r="F11" s="59"/>
      <c r="G11" s="59"/>
      <c r="H11" s="59"/>
      <c r="I11" s="59"/>
      <c r="J11" s="59"/>
      <c r="K11" s="59"/>
      <c r="L11" s="59"/>
      <c r="M11" s="59"/>
      <c r="N11" s="59"/>
      <c r="O11" s="59"/>
      <c r="P11" s="59"/>
      <c r="Q11" s="59"/>
      <c r="R11" s="59"/>
      <c r="S11" s="59"/>
      <c r="T11" s="59"/>
      <c r="U11" s="59"/>
      <c r="V11" s="59"/>
    </row>
    <row r="12" spans="1:22" ht="15.75">
      <c r="A12" s="62" t="s">
        <v>14</v>
      </c>
      <c r="B12" s="63" t="s">
        <v>6</v>
      </c>
      <c r="C12" s="59"/>
      <c r="D12" s="59"/>
      <c r="E12" s="59"/>
      <c r="F12" s="59"/>
      <c r="G12" s="59"/>
      <c r="H12" s="59"/>
      <c r="I12" s="59"/>
      <c r="J12" s="59"/>
      <c r="K12" s="59"/>
      <c r="L12" s="59"/>
      <c r="M12" s="59"/>
      <c r="N12" s="59"/>
      <c r="O12" s="59"/>
      <c r="P12" s="59"/>
      <c r="Q12" s="59"/>
      <c r="R12" s="59"/>
      <c r="S12" s="59"/>
      <c r="T12" s="59"/>
      <c r="U12" s="59"/>
      <c r="V12" s="59"/>
    </row>
    <row r="13" spans="1:22" ht="15.75">
      <c r="A13" s="62" t="s">
        <v>9</v>
      </c>
      <c r="B13" s="63" t="s">
        <v>11</v>
      </c>
      <c r="C13" s="59"/>
      <c r="D13" s="59"/>
      <c r="E13" s="59"/>
      <c r="F13" s="59"/>
      <c r="G13" s="59"/>
      <c r="H13" s="59"/>
      <c r="I13" s="59"/>
      <c r="J13" s="59"/>
      <c r="K13" s="59"/>
      <c r="L13" s="59"/>
      <c r="M13" s="59"/>
      <c r="N13" s="59"/>
      <c r="O13" s="59"/>
      <c r="P13" s="59"/>
      <c r="Q13" s="59"/>
      <c r="R13" s="59"/>
      <c r="S13" s="59"/>
      <c r="T13" s="59"/>
      <c r="U13" s="59"/>
      <c r="V13" s="59"/>
    </row>
    <row r="14" spans="1:22" ht="15.75">
      <c r="A14" s="88" t="s">
        <v>1</v>
      </c>
      <c r="B14" s="89" t="s">
        <v>8</v>
      </c>
      <c r="C14" s="59"/>
      <c r="D14" s="59"/>
      <c r="E14" s="59"/>
      <c r="F14" s="59"/>
      <c r="G14" s="59"/>
      <c r="H14" s="59"/>
      <c r="I14" s="59"/>
      <c r="J14" s="59"/>
      <c r="K14" s="59"/>
      <c r="L14" s="59"/>
      <c r="M14" s="59"/>
      <c r="N14" s="59"/>
      <c r="O14" s="59"/>
      <c r="P14" s="59"/>
      <c r="Q14" s="59"/>
      <c r="R14" s="59"/>
      <c r="S14" s="59"/>
      <c r="T14" s="59"/>
      <c r="U14" s="59"/>
      <c r="V14" s="59"/>
    </row>
    <row r="15" spans="1:22" ht="15.75">
      <c r="A15" s="88" t="s">
        <v>13</v>
      </c>
      <c r="B15" s="89" t="s">
        <v>5</v>
      </c>
      <c r="C15" s="59"/>
      <c r="D15" s="59"/>
      <c r="E15" s="59"/>
      <c r="F15" s="59"/>
      <c r="G15" s="59"/>
      <c r="H15" s="59"/>
      <c r="I15" s="59"/>
      <c r="J15" s="59"/>
      <c r="K15" s="59"/>
      <c r="L15" s="59"/>
      <c r="M15" s="59"/>
      <c r="N15" s="59"/>
      <c r="O15" s="59"/>
      <c r="P15" s="59"/>
      <c r="Q15" s="59"/>
      <c r="R15" s="59"/>
      <c r="S15" s="59"/>
      <c r="T15" s="59"/>
      <c r="U15" s="59"/>
      <c r="V15" s="59"/>
    </row>
    <row r="16" spans="1:22" ht="15.75">
      <c r="A16" s="62" t="s">
        <v>15</v>
      </c>
      <c r="B16" s="63" t="s">
        <v>6</v>
      </c>
      <c r="C16" s="59"/>
      <c r="D16" s="59"/>
      <c r="E16" s="59"/>
      <c r="F16" s="59"/>
      <c r="G16" s="59"/>
      <c r="H16" s="59"/>
      <c r="I16" s="59"/>
      <c r="J16" s="59"/>
      <c r="K16" s="59"/>
      <c r="L16" s="59"/>
      <c r="M16" s="59"/>
      <c r="N16" s="59"/>
      <c r="O16" s="59"/>
      <c r="P16" s="59"/>
      <c r="Q16" s="59"/>
      <c r="R16" s="59"/>
      <c r="S16" s="59"/>
      <c r="T16" s="59"/>
      <c r="U16" s="59"/>
      <c r="V16" s="59"/>
    </row>
    <row r="17" spans="1:22" ht="15.75">
      <c r="A17" s="62" t="s">
        <v>16</v>
      </c>
      <c r="B17" s="63" t="s">
        <v>7</v>
      </c>
      <c r="C17" s="59"/>
      <c r="D17" s="59"/>
      <c r="E17" s="59"/>
      <c r="F17" s="59"/>
      <c r="G17" s="59"/>
      <c r="H17" s="59"/>
      <c r="I17" s="59"/>
      <c r="J17" s="59"/>
      <c r="K17" s="59"/>
      <c r="L17" s="59"/>
      <c r="M17" s="59"/>
      <c r="N17" s="59"/>
      <c r="O17" s="59"/>
      <c r="P17" s="59"/>
      <c r="Q17" s="59"/>
      <c r="R17" s="59"/>
      <c r="S17" s="59"/>
      <c r="T17" s="59"/>
      <c r="U17" s="59"/>
      <c r="V17" s="59"/>
    </row>
    <row r="18" spans="1:22" ht="15.75">
      <c r="A18" s="62" t="s">
        <v>9</v>
      </c>
      <c r="B18" s="63" t="s">
        <v>11</v>
      </c>
      <c r="C18" s="59"/>
      <c r="D18" s="59"/>
      <c r="E18" s="59"/>
      <c r="F18" s="59"/>
      <c r="G18" s="59"/>
      <c r="H18" s="59"/>
      <c r="I18" s="59"/>
      <c r="J18" s="59"/>
      <c r="K18" s="59"/>
      <c r="L18" s="59"/>
      <c r="M18" s="59"/>
      <c r="N18" s="59"/>
      <c r="O18" s="59"/>
      <c r="P18" s="59"/>
      <c r="Q18" s="59"/>
      <c r="R18" s="59"/>
      <c r="S18" s="59"/>
      <c r="T18" s="59"/>
      <c r="U18" s="59"/>
      <c r="V18" s="59"/>
    </row>
    <row r="19" spans="1:22" ht="15.75">
      <c r="A19" s="88" t="s">
        <v>14</v>
      </c>
      <c r="B19" s="89" t="s">
        <v>59</v>
      </c>
      <c r="C19" s="59"/>
      <c r="D19" s="59"/>
      <c r="E19" s="59"/>
      <c r="F19" s="59"/>
      <c r="G19" s="59"/>
      <c r="H19" s="59"/>
      <c r="I19" s="59"/>
      <c r="J19" s="59"/>
      <c r="K19" s="59"/>
      <c r="L19" s="59"/>
      <c r="M19" s="59"/>
      <c r="N19" s="59"/>
      <c r="O19" s="59"/>
      <c r="P19" s="59"/>
      <c r="Q19" s="59"/>
      <c r="R19" s="59"/>
      <c r="S19" s="59"/>
      <c r="T19" s="59"/>
      <c r="U19" s="59"/>
      <c r="V19" s="59"/>
    </row>
    <row r="20" spans="1:22" ht="15.75">
      <c r="A20" s="62" t="s">
        <v>17</v>
      </c>
      <c r="B20" s="63" t="s">
        <v>6</v>
      </c>
      <c r="C20" s="59"/>
      <c r="D20" s="59"/>
      <c r="E20" s="59"/>
      <c r="F20" s="59"/>
      <c r="G20" s="59"/>
      <c r="H20" s="59"/>
      <c r="I20" s="59"/>
      <c r="J20" s="59"/>
      <c r="K20" s="59"/>
      <c r="L20" s="59"/>
      <c r="M20" s="59"/>
      <c r="N20" s="59"/>
      <c r="O20" s="59"/>
      <c r="P20" s="59"/>
      <c r="Q20" s="59"/>
      <c r="R20" s="59"/>
      <c r="S20" s="59"/>
      <c r="T20" s="59"/>
      <c r="U20" s="59"/>
      <c r="V20" s="59"/>
    </row>
    <row r="21" spans="1:22" ht="15.75">
      <c r="A21" s="62" t="s">
        <v>18</v>
      </c>
      <c r="B21" s="90" t="s">
        <v>7</v>
      </c>
      <c r="C21" s="59"/>
      <c r="D21" s="59"/>
      <c r="E21" s="59"/>
      <c r="F21" s="59"/>
      <c r="G21" s="59"/>
      <c r="H21" s="59"/>
      <c r="I21" s="59"/>
      <c r="J21" s="59"/>
      <c r="K21" s="59"/>
      <c r="L21" s="59"/>
      <c r="M21" s="59"/>
      <c r="N21" s="59"/>
      <c r="O21" s="59"/>
      <c r="P21" s="59"/>
      <c r="Q21" s="59"/>
      <c r="R21" s="59"/>
      <c r="S21" s="59"/>
      <c r="T21" s="59"/>
      <c r="U21" s="59"/>
      <c r="V21" s="59"/>
    </row>
    <row r="22" spans="1:22" s="84" customFormat="1" ht="15.75">
      <c r="A22" s="62" t="s">
        <v>9</v>
      </c>
      <c r="B22" s="63" t="s">
        <v>11</v>
      </c>
      <c r="C22" s="59"/>
      <c r="D22" s="59"/>
      <c r="E22" s="59"/>
      <c r="F22" s="59"/>
      <c r="G22" s="59"/>
      <c r="H22" s="59"/>
      <c r="I22" s="59"/>
      <c r="J22" s="59"/>
      <c r="K22" s="59"/>
      <c r="L22" s="59"/>
      <c r="M22" s="59"/>
      <c r="N22" s="59"/>
      <c r="O22" s="59"/>
      <c r="P22" s="59"/>
      <c r="Q22" s="59"/>
      <c r="R22" s="59"/>
      <c r="S22" s="59"/>
      <c r="T22" s="59"/>
      <c r="U22" s="59"/>
      <c r="V22" s="59"/>
    </row>
    <row r="23" spans="1:22" ht="51" customHeight="1">
      <c r="A23" s="582" t="s">
        <v>119</v>
      </c>
      <c r="B23" s="582"/>
      <c r="C23" s="582"/>
      <c r="D23" s="582"/>
      <c r="E23" s="582"/>
      <c r="F23" s="582"/>
      <c r="G23" s="582"/>
      <c r="H23" s="582"/>
      <c r="I23" s="582"/>
      <c r="J23" s="84"/>
      <c r="K23" s="84"/>
      <c r="L23" s="84"/>
      <c r="M23" s="84"/>
      <c r="N23" s="84"/>
      <c r="O23" s="583" t="s">
        <v>127</v>
      </c>
      <c r="P23" s="583"/>
      <c r="Q23" s="583"/>
      <c r="R23" s="583"/>
      <c r="S23" s="583"/>
      <c r="T23" s="583"/>
      <c r="U23" s="583"/>
      <c r="V23" s="583"/>
    </row>
  </sheetData>
  <sheetProtection/>
  <mergeCells count="31">
    <mergeCell ref="A23:I23"/>
    <mergeCell ref="O23:V23"/>
    <mergeCell ref="H3:H7"/>
    <mergeCell ref="A3:B7"/>
    <mergeCell ref="G3:G7"/>
    <mergeCell ref="I4:I7"/>
    <mergeCell ref="T4:T7"/>
    <mergeCell ref="P6:P7"/>
    <mergeCell ref="J5:J7"/>
    <mergeCell ref="L6:N6"/>
    <mergeCell ref="A9:B9"/>
    <mergeCell ref="J4:Q4"/>
    <mergeCell ref="A8:B8"/>
    <mergeCell ref="C3:C7"/>
    <mergeCell ref="K5:Q5"/>
    <mergeCell ref="O6:O7"/>
    <mergeCell ref="U3:U7"/>
    <mergeCell ref="K6:K7"/>
    <mergeCell ref="V3:V7"/>
    <mergeCell ref="S4:S7"/>
    <mergeCell ref="A1:E1"/>
    <mergeCell ref="F1:P1"/>
    <mergeCell ref="Q1:V1"/>
    <mergeCell ref="R2:V2"/>
    <mergeCell ref="R4:R7"/>
    <mergeCell ref="Q6:Q7"/>
    <mergeCell ref="E4:E7"/>
    <mergeCell ref="F4:F7"/>
    <mergeCell ref="I3:T3"/>
    <mergeCell ref="E3:F3"/>
    <mergeCell ref="D3:D7"/>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26"/>
  <sheetViews>
    <sheetView view="pageBreakPreview" zoomScale="115" zoomScaleSheetLayoutView="115" zoomScalePageLayoutView="0" workbookViewId="0" topLeftCell="A13">
      <selection activeCell="G22" sqref="G22:J22"/>
    </sheetView>
  </sheetViews>
  <sheetFormatPr defaultColWidth="9.00390625" defaultRowHeight="15.75"/>
  <cols>
    <col min="1" max="1" width="4.375" style="3" customWidth="1"/>
    <col min="2" max="2" width="33.125" style="3" customWidth="1"/>
    <col min="3" max="8" width="10.875" style="3" customWidth="1"/>
    <col min="9" max="9" width="16.75390625" style="3" customWidth="1"/>
    <col min="10" max="10" width="16.50390625" style="3" customWidth="1"/>
    <col min="11" max="16384" width="9.00390625" style="3" customWidth="1"/>
  </cols>
  <sheetData>
    <row r="1" spans="1:16" s="4" customFormat="1" ht="78.75" customHeight="1">
      <c r="A1" s="465" t="s">
        <v>329</v>
      </c>
      <c r="B1" s="465"/>
      <c r="C1" s="419" t="s">
        <v>411</v>
      </c>
      <c r="D1" s="419"/>
      <c r="E1" s="419"/>
      <c r="F1" s="419"/>
      <c r="G1" s="419"/>
      <c r="H1" s="419"/>
      <c r="I1" s="462" t="str">
        <f>TT!C2</f>
        <v>Đơn vị  báo cáo: 
Đơn vị nhận báo cáo: </v>
      </c>
      <c r="J1" s="462"/>
      <c r="K1" s="102"/>
      <c r="P1" s="103"/>
    </row>
    <row r="2" spans="1:10" ht="17.25" customHeight="1">
      <c r="A2" s="25"/>
      <c r="B2" s="27"/>
      <c r="D2" s="37"/>
      <c r="E2" s="42">
        <f>COUNTBLANK(C9:J16)</f>
        <v>48</v>
      </c>
      <c r="F2" s="37"/>
      <c r="I2" s="593" t="s">
        <v>309</v>
      </c>
      <c r="J2" s="593"/>
    </row>
    <row r="3" spans="1:10" ht="20.25" customHeight="1">
      <c r="A3" s="594" t="s">
        <v>136</v>
      </c>
      <c r="B3" s="594" t="s">
        <v>157</v>
      </c>
      <c r="C3" s="597" t="s">
        <v>174</v>
      </c>
      <c r="D3" s="597"/>
      <c r="E3" s="597" t="s">
        <v>175</v>
      </c>
      <c r="F3" s="597"/>
      <c r="G3" s="597" t="s">
        <v>176</v>
      </c>
      <c r="H3" s="597"/>
      <c r="I3" s="597" t="s">
        <v>177</v>
      </c>
      <c r="J3" s="597"/>
    </row>
    <row r="4" spans="1:10" ht="9" customHeight="1">
      <c r="A4" s="595"/>
      <c r="B4" s="595"/>
      <c r="C4" s="601" t="s">
        <v>178</v>
      </c>
      <c r="D4" s="601" t="s">
        <v>179</v>
      </c>
      <c r="E4" s="601" t="s">
        <v>178</v>
      </c>
      <c r="F4" s="601" t="s">
        <v>179</v>
      </c>
      <c r="G4" s="601" t="s">
        <v>178</v>
      </c>
      <c r="H4" s="601" t="s">
        <v>179</v>
      </c>
      <c r="I4" s="601" t="s">
        <v>178</v>
      </c>
      <c r="J4" s="601" t="s">
        <v>179</v>
      </c>
    </row>
    <row r="5" spans="1:10" ht="9" customHeight="1">
      <c r="A5" s="595"/>
      <c r="B5" s="595"/>
      <c r="C5" s="602"/>
      <c r="D5" s="602"/>
      <c r="E5" s="602"/>
      <c r="F5" s="602"/>
      <c r="G5" s="602"/>
      <c r="H5" s="602"/>
      <c r="I5" s="602"/>
      <c r="J5" s="602"/>
    </row>
    <row r="6" spans="1:10" ht="9" customHeight="1">
      <c r="A6" s="595"/>
      <c r="B6" s="595"/>
      <c r="C6" s="602"/>
      <c r="D6" s="602"/>
      <c r="E6" s="602"/>
      <c r="F6" s="602"/>
      <c r="G6" s="602"/>
      <c r="H6" s="602"/>
      <c r="I6" s="602"/>
      <c r="J6" s="602"/>
    </row>
    <row r="7" spans="1:10" ht="9" customHeight="1">
      <c r="A7" s="596"/>
      <c r="B7" s="596"/>
      <c r="C7" s="603"/>
      <c r="D7" s="603"/>
      <c r="E7" s="603"/>
      <c r="F7" s="603"/>
      <c r="G7" s="603"/>
      <c r="H7" s="603"/>
      <c r="I7" s="603"/>
      <c r="J7" s="603"/>
    </row>
    <row r="8" spans="1:10" ht="15.75">
      <c r="A8" s="604" t="s">
        <v>3</v>
      </c>
      <c r="B8" s="605"/>
      <c r="C8" s="106" t="s">
        <v>13</v>
      </c>
      <c r="D8" s="106" t="s">
        <v>14</v>
      </c>
      <c r="E8" s="106" t="s">
        <v>19</v>
      </c>
      <c r="F8" s="106" t="s">
        <v>22</v>
      </c>
      <c r="G8" s="106" t="s">
        <v>23</v>
      </c>
      <c r="H8" s="106" t="s">
        <v>24</v>
      </c>
      <c r="I8" s="106" t="s">
        <v>25</v>
      </c>
      <c r="J8" s="106" t="s">
        <v>26</v>
      </c>
    </row>
    <row r="9" spans="1:10" s="253" customFormat="1" ht="15.75">
      <c r="A9" s="606" t="s">
        <v>12</v>
      </c>
      <c r="B9" s="606"/>
      <c r="C9" s="295">
        <f>C10+C11</f>
        <v>0</v>
      </c>
      <c r="D9" s="295">
        <f aca="true" t="shared" si="0" ref="D9:J9">D10+D11</f>
        <v>0</v>
      </c>
      <c r="E9" s="295">
        <f t="shared" si="0"/>
        <v>0</v>
      </c>
      <c r="F9" s="295">
        <f t="shared" si="0"/>
        <v>0</v>
      </c>
      <c r="G9" s="295">
        <f t="shared" si="0"/>
        <v>0</v>
      </c>
      <c r="H9" s="295">
        <f t="shared" si="0"/>
        <v>0</v>
      </c>
      <c r="I9" s="295">
        <f t="shared" si="0"/>
        <v>0</v>
      </c>
      <c r="J9" s="295">
        <f t="shared" si="0"/>
        <v>0</v>
      </c>
    </row>
    <row r="10" spans="1:10" s="253" customFormat="1" ht="15.75">
      <c r="A10" s="254" t="s">
        <v>0</v>
      </c>
      <c r="B10" s="255" t="s">
        <v>28</v>
      </c>
      <c r="C10" s="295"/>
      <c r="D10" s="295"/>
      <c r="E10" s="295"/>
      <c r="F10" s="295"/>
      <c r="G10" s="295"/>
      <c r="H10" s="295"/>
      <c r="I10" s="295"/>
      <c r="J10" s="295"/>
    </row>
    <row r="11" spans="1:10" s="253" customFormat="1" ht="15.75">
      <c r="A11" s="254" t="s">
        <v>1</v>
      </c>
      <c r="B11" s="255" t="s">
        <v>8</v>
      </c>
      <c r="C11" s="295">
        <f>SUM(C12:C20)</f>
        <v>0</v>
      </c>
      <c r="D11" s="295">
        <f aca="true" t="shared" si="1" ref="D11:J11">SUM(D12:D20)</f>
        <v>0</v>
      </c>
      <c r="E11" s="295">
        <f t="shared" si="1"/>
        <v>0</v>
      </c>
      <c r="F11" s="295">
        <f t="shared" si="1"/>
        <v>0</v>
      </c>
      <c r="G11" s="295">
        <f t="shared" si="1"/>
        <v>0</v>
      </c>
      <c r="H11" s="295">
        <f t="shared" si="1"/>
        <v>0</v>
      </c>
      <c r="I11" s="295">
        <f t="shared" si="1"/>
        <v>0</v>
      </c>
      <c r="J11" s="295">
        <f t="shared" si="1"/>
        <v>0</v>
      </c>
    </row>
    <row r="12" spans="1:10" s="253" customFormat="1" ht="15.75">
      <c r="A12" s="256" t="s">
        <v>13</v>
      </c>
      <c r="B12" s="257" t="s">
        <v>339</v>
      </c>
      <c r="C12" s="295"/>
      <c r="D12" s="295"/>
      <c r="E12" s="295"/>
      <c r="F12" s="295"/>
      <c r="G12" s="295"/>
      <c r="H12" s="295"/>
      <c r="I12" s="295"/>
      <c r="J12" s="295"/>
    </row>
    <row r="13" spans="1:14" s="253" customFormat="1" ht="15.75">
      <c r="A13" s="256" t="s">
        <v>14</v>
      </c>
      <c r="B13" s="257" t="s">
        <v>340</v>
      </c>
      <c r="C13" s="295"/>
      <c r="D13" s="295"/>
      <c r="E13" s="295"/>
      <c r="F13" s="295"/>
      <c r="G13" s="295"/>
      <c r="H13" s="295"/>
      <c r="I13" s="295"/>
      <c r="J13" s="295"/>
      <c r="N13" s="258"/>
    </row>
    <row r="14" spans="1:10" s="253" customFormat="1" ht="15.75">
      <c r="A14" s="256" t="s">
        <v>19</v>
      </c>
      <c r="B14" s="257" t="s">
        <v>341</v>
      </c>
      <c r="C14" s="295"/>
      <c r="D14" s="295"/>
      <c r="E14" s="295"/>
      <c r="F14" s="295"/>
      <c r="G14" s="295"/>
      <c r="H14" s="295"/>
      <c r="I14" s="295"/>
      <c r="J14" s="295"/>
    </row>
    <row r="15" spans="1:14" s="253" customFormat="1" ht="15.75">
      <c r="A15" s="256" t="s">
        <v>22</v>
      </c>
      <c r="B15" s="257" t="s">
        <v>342</v>
      </c>
      <c r="C15" s="295"/>
      <c r="D15" s="295"/>
      <c r="E15" s="295"/>
      <c r="F15" s="295"/>
      <c r="G15" s="295"/>
      <c r="H15" s="295"/>
      <c r="I15" s="295"/>
      <c r="J15" s="295"/>
      <c r="N15" s="258"/>
    </row>
    <row r="16" spans="1:10" s="253" customFormat="1" ht="15.75">
      <c r="A16" s="256" t="s">
        <v>23</v>
      </c>
      <c r="B16" s="257" t="s">
        <v>343</v>
      </c>
      <c r="C16" s="296"/>
      <c r="D16" s="296"/>
      <c r="E16" s="296"/>
      <c r="F16" s="296"/>
      <c r="G16" s="296"/>
      <c r="H16" s="296"/>
      <c r="I16" s="296"/>
      <c r="J16" s="296"/>
    </row>
    <row r="17" spans="1:10" s="253" customFormat="1" ht="15.75">
      <c r="A17" s="256" t="s">
        <v>24</v>
      </c>
      <c r="B17" s="257" t="s">
        <v>344</v>
      </c>
      <c r="C17" s="296"/>
      <c r="D17" s="296"/>
      <c r="E17" s="296"/>
      <c r="F17" s="296"/>
      <c r="G17" s="296"/>
      <c r="H17" s="296"/>
      <c r="I17" s="296"/>
      <c r="J17" s="296"/>
    </row>
    <row r="18" spans="1:10" s="253" customFormat="1" ht="15.75">
      <c r="A18" s="256" t="s">
        <v>25</v>
      </c>
      <c r="B18" s="257" t="s">
        <v>345</v>
      </c>
      <c r="C18" s="296"/>
      <c r="D18" s="296"/>
      <c r="E18" s="296"/>
      <c r="F18" s="296"/>
      <c r="G18" s="296"/>
      <c r="H18" s="296"/>
      <c r="I18" s="296"/>
      <c r="J18" s="296"/>
    </row>
    <row r="19" spans="1:10" s="253" customFormat="1" ht="15.75">
      <c r="A19" s="256" t="s">
        <v>26</v>
      </c>
      <c r="B19" s="257" t="s">
        <v>346</v>
      </c>
      <c r="C19" s="296"/>
      <c r="D19" s="296"/>
      <c r="E19" s="296"/>
      <c r="F19" s="296"/>
      <c r="G19" s="296"/>
      <c r="H19" s="296"/>
      <c r="I19" s="296"/>
      <c r="J19" s="296"/>
    </row>
    <row r="20" spans="1:10" s="253" customFormat="1" ht="15.75">
      <c r="A20" s="256" t="s">
        <v>27</v>
      </c>
      <c r="B20" s="257" t="s">
        <v>347</v>
      </c>
      <c r="C20" s="296"/>
      <c r="D20" s="296"/>
      <c r="E20" s="296"/>
      <c r="F20" s="296"/>
      <c r="G20" s="296"/>
      <c r="H20" s="296"/>
      <c r="I20" s="296"/>
      <c r="J20" s="296"/>
    </row>
    <row r="21" spans="1:11" s="345" customFormat="1" ht="22.5" customHeight="1">
      <c r="A21" s="341"/>
      <c r="B21" s="607" t="str">
        <f>TT!C7</f>
        <v>Quảng Trị, ngày 02 tháng 4 năm 2021</v>
      </c>
      <c r="C21" s="607"/>
      <c r="D21" s="342"/>
      <c r="E21" s="343"/>
      <c r="F21" s="342"/>
      <c r="G21" s="607" t="str">
        <f>TT!C4</f>
        <v>Quảng Trị, ngày 02 tháng 4 năm 2021</v>
      </c>
      <c r="H21" s="607"/>
      <c r="I21" s="607"/>
      <c r="J21" s="607"/>
      <c r="K21" s="344"/>
    </row>
    <row r="22" spans="1:10" ht="33.75" customHeight="1">
      <c r="A22" s="6"/>
      <c r="B22" s="598" t="s">
        <v>290</v>
      </c>
      <c r="C22" s="598"/>
      <c r="D22" s="250"/>
      <c r="E22" s="250"/>
      <c r="F22" s="250"/>
      <c r="G22" s="600" t="str">
        <f>TT!C5</f>
        <v>KT.CỤC TRƯỞNG
PHÓ CỤC TRƯỞNG</v>
      </c>
      <c r="H22" s="600"/>
      <c r="I22" s="600"/>
      <c r="J22" s="600"/>
    </row>
    <row r="23" spans="2:10" ht="16.5">
      <c r="B23" s="251"/>
      <c r="C23" s="251"/>
      <c r="D23" s="252"/>
      <c r="E23" s="252"/>
      <c r="F23" s="252"/>
      <c r="G23" s="251"/>
      <c r="H23" s="251"/>
      <c r="I23" s="251"/>
      <c r="J23" s="251"/>
    </row>
    <row r="24" spans="2:10" ht="16.5">
      <c r="B24" s="251"/>
      <c r="C24" s="251"/>
      <c r="D24" s="252"/>
      <c r="E24" s="252"/>
      <c r="F24" s="252"/>
      <c r="G24" s="251"/>
      <c r="H24" s="251"/>
      <c r="I24" s="251"/>
      <c r="J24" s="251"/>
    </row>
    <row r="25" spans="2:10" ht="16.5">
      <c r="B25" s="251"/>
      <c r="C25" s="251"/>
      <c r="D25" s="252"/>
      <c r="E25" s="252"/>
      <c r="F25" s="252"/>
      <c r="G25" s="251"/>
      <c r="H25" s="251"/>
      <c r="I25" s="251"/>
      <c r="J25" s="251"/>
    </row>
    <row r="26" spans="2:10" ht="16.5">
      <c r="B26" s="599" t="str">
        <f>TT!C6</f>
        <v>Nguyễn Minh Tuệ</v>
      </c>
      <c r="C26" s="599"/>
      <c r="D26" s="252"/>
      <c r="E26" s="252"/>
      <c r="F26" s="252"/>
      <c r="G26" s="599" t="str">
        <f>TT!C3</f>
        <v>Mai Anh Tuấn</v>
      </c>
      <c r="H26" s="599"/>
      <c r="I26" s="599"/>
      <c r="J26" s="599"/>
    </row>
  </sheetData>
  <sheetProtection/>
  <mergeCells count="26">
    <mergeCell ref="B22:C22"/>
    <mergeCell ref="B26:C26"/>
    <mergeCell ref="G22:J22"/>
    <mergeCell ref="G26:J26"/>
    <mergeCell ref="C4:C7"/>
    <mergeCell ref="D4:D7"/>
    <mergeCell ref="E4:E7"/>
    <mergeCell ref="F4:F7"/>
    <mergeCell ref="G4:G7"/>
    <mergeCell ref="H4:H7"/>
    <mergeCell ref="I4:I7"/>
    <mergeCell ref="J4:J7"/>
    <mergeCell ref="A8:B8"/>
    <mergeCell ref="A9:B9"/>
    <mergeCell ref="G21:J21"/>
    <mergeCell ref="B21:C21"/>
    <mergeCell ref="A1:B1"/>
    <mergeCell ref="C1:H1"/>
    <mergeCell ref="I1:J1"/>
    <mergeCell ref="I2:J2"/>
    <mergeCell ref="A3:A7"/>
    <mergeCell ref="B3:B7"/>
    <mergeCell ref="C3:D3"/>
    <mergeCell ref="E3:F3"/>
    <mergeCell ref="G3:H3"/>
    <mergeCell ref="I3:J3"/>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J26"/>
  <sheetViews>
    <sheetView view="pageBreakPreview" zoomScaleSheetLayoutView="100" zoomScalePageLayoutView="0" workbookViewId="0" topLeftCell="A19">
      <selection activeCell="I14" sqref="I14"/>
    </sheetView>
  </sheetViews>
  <sheetFormatPr defaultColWidth="9.00390625" defaultRowHeight="15.75"/>
  <cols>
    <col min="1" max="1" width="4.375" style="3" customWidth="1"/>
    <col min="2" max="2" width="28.875" style="3" customWidth="1"/>
    <col min="3" max="5" width="11.75390625" style="3" customWidth="1"/>
    <col min="6" max="6" width="9.75390625" style="3" customWidth="1"/>
    <col min="7" max="7" width="11.75390625" style="3" customWidth="1"/>
    <col min="8" max="8" width="9.875" style="3" customWidth="1"/>
    <col min="9" max="9" width="20.00390625" style="3" customWidth="1"/>
    <col min="10" max="10" width="18.00390625" style="3" customWidth="1"/>
    <col min="11" max="16384" width="9.00390625" style="3" customWidth="1"/>
  </cols>
  <sheetData>
    <row r="1" spans="1:10" ht="69.75" customHeight="1">
      <c r="A1" s="465" t="s">
        <v>330</v>
      </c>
      <c r="B1" s="465"/>
      <c r="C1" s="419" t="s">
        <v>412</v>
      </c>
      <c r="D1" s="419"/>
      <c r="E1" s="419"/>
      <c r="F1" s="419"/>
      <c r="G1" s="419"/>
      <c r="H1" s="419"/>
      <c r="I1" s="462" t="str">
        <f>TT!C2</f>
        <v>Đơn vị  báo cáo: 
Đơn vị nhận báo cáo: </v>
      </c>
      <c r="J1" s="462"/>
    </row>
    <row r="2" spans="1:10" ht="15.75">
      <c r="A2" s="25"/>
      <c r="B2" s="27"/>
      <c r="C2" s="104"/>
      <c r="D2" s="265"/>
      <c r="E2" s="266"/>
      <c r="F2" s="266"/>
      <c r="G2" s="4"/>
      <c r="H2" s="105"/>
      <c r="I2" s="608" t="s">
        <v>120</v>
      </c>
      <c r="J2" s="608"/>
    </row>
    <row r="3" spans="1:10" s="2" customFormat="1" ht="15">
      <c r="A3" s="601" t="s">
        <v>136</v>
      </c>
      <c r="B3" s="601" t="s">
        <v>157</v>
      </c>
      <c r="C3" s="601" t="s">
        <v>180</v>
      </c>
      <c r="D3" s="597" t="s">
        <v>4</v>
      </c>
      <c r="E3" s="597"/>
      <c r="F3" s="597" t="s">
        <v>181</v>
      </c>
      <c r="G3" s="597" t="s">
        <v>4</v>
      </c>
      <c r="H3" s="597"/>
      <c r="I3" s="597"/>
      <c r="J3" s="597"/>
    </row>
    <row r="4" spans="1:10" s="2" customFormat="1" ht="15">
      <c r="A4" s="602"/>
      <c r="B4" s="602"/>
      <c r="C4" s="602"/>
      <c r="D4" s="597" t="s">
        <v>182</v>
      </c>
      <c r="E4" s="597" t="s">
        <v>183</v>
      </c>
      <c r="F4" s="597"/>
      <c r="G4" s="597" t="s">
        <v>184</v>
      </c>
      <c r="H4" s="597" t="s">
        <v>185</v>
      </c>
      <c r="I4" s="597" t="s">
        <v>186</v>
      </c>
      <c r="J4" s="597" t="s">
        <v>187</v>
      </c>
    </row>
    <row r="5" spans="1:10" s="2" customFormat="1" ht="15">
      <c r="A5" s="602"/>
      <c r="B5" s="602"/>
      <c r="C5" s="602"/>
      <c r="D5" s="597"/>
      <c r="E5" s="597"/>
      <c r="F5" s="597"/>
      <c r="G5" s="597"/>
      <c r="H5" s="597"/>
      <c r="I5" s="597"/>
      <c r="J5" s="597"/>
    </row>
    <row r="6" spans="1:10" s="2" customFormat="1" ht="15">
      <c r="A6" s="602"/>
      <c r="B6" s="602"/>
      <c r="C6" s="602"/>
      <c r="D6" s="597"/>
      <c r="E6" s="597"/>
      <c r="F6" s="597"/>
      <c r="G6" s="597"/>
      <c r="H6" s="597"/>
      <c r="I6" s="597"/>
      <c r="J6" s="597"/>
    </row>
    <row r="7" spans="1:10" s="107" customFormat="1" ht="15">
      <c r="A7" s="603"/>
      <c r="B7" s="603"/>
      <c r="C7" s="602"/>
      <c r="D7" s="597"/>
      <c r="E7" s="597"/>
      <c r="F7" s="597"/>
      <c r="G7" s="597"/>
      <c r="H7" s="597"/>
      <c r="I7" s="597"/>
      <c r="J7" s="597"/>
    </row>
    <row r="8" spans="1:10" ht="15.75" customHeight="1">
      <c r="A8" s="609" t="s">
        <v>3</v>
      </c>
      <c r="B8" s="610"/>
      <c r="C8" s="108">
        <v>1</v>
      </c>
      <c r="D8" s="108" t="s">
        <v>14</v>
      </c>
      <c r="E8" s="108" t="s">
        <v>19</v>
      </c>
      <c r="F8" s="108" t="s">
        <v>22</v>
      </c>
      <c r="G8" s="108" t="s">
        <v>23</v>
      </c>
      <c r="H8" s="108" t="s">
        <v>24</v>
      </c>
      <c r="I8" s="108" t="s">
        <v>25</v>
      </c>
      <c r="J8" s="108" t="s">
        <v>26</v>
      </c>
    </row>
    <row r="9" spans="1:10" s="253" customFormat="1" ht="15.75">
      <c r="A9" s="611" t="s">
        <v>10</v>
      </c>
      <c r="B9" s="612"/>
      <c r="C9" s="297">
        <f>C10+C11</f>
        <v>41</v>
      </c>
      <c r="D9" s="297">
        <f aca="true" t="shared" si="0" ref="D9:J9">D10+D11</f>
        <v>35</v>
      </c>
      <c r="E9" s="297">
        <f t="shared" si="0"/>
        <v>6</v>
      </c>
      <c r="F9" s="297">
        <f t="shared" si="0"/>
        <v>41</v>
      </c>
      <c r="G9" s="297">
        <f t="shared" si="0"/>
        <v>2</v>
      </c>
      <c r="H9" s="297">
        <f t="shared" si="0"/>
        <v>24</v>
      </c>
      <c r="I9" s="297">
        <f t="shared" si="0"/>
        <v>2</v>
      </c>
      <c r="J9" s="297">
        <f t="shared" si="0"/>
        <v>13</v>
      </c>
    </row>
    <row r="10" spans="1:10" s="253" customFormat="1" ht="15.75">
      <c r="A10" s="259" t="s">
        <v>0</v>
      </c>
      <c r="B10" s="260" t="s">
        <v>28</v>
      </c>
      <c r="C10" s="297">
        <f>SUM(D10:E10)</f>
        <v>2</v>
      </c>
      <c r="D10" s="297">
        <v>2</v>
      </c>
      <c r="E10" s="297"/>
      <c r="F10" s="297">
        <f>SUM(G10:J10)</f>
        <v>2</v>
      </c>
      <c r="G10" s="297"/>
      <c r="H10" s="297">
        <v>2</v>
      </c>
      <c r="I10" s="297"/>
      <c r="J10" s="298"/>
    </row>
    <row r="11" spans="1:10" s="253" customFormat="1" ht="15.75">
      <c r="A11" s="261" t="s">
        <v>1</v>
      </c>
      <c r="B11" s="260" t="s">
        <v>8</v>
      </c>
      <c r="C11" s="297">
        <f>SUM(C12:C20)</f>
        <v>39</v>
      </c>
      <c r="D11" s="297">
        <f aca="true" t="shared" si="1" ref="D11:J11">SUM(D12:D20)</f>
        <v>33</v>
      </c>
      <c r="E11" s="297">
        <f t="shared" si="1"/>
        <v>6</v>
      </c>
      <c r="F11" s="297">
        <f t="shared" si="1"/>
        <v>39</v>
      </c>
      <c r="G11" s="297">
        <f t="shared" si="1"/>
        <v>2</v>
      </c>
      <c r="H11" s="297">
        <f t="shared" si="1"/>
        <v>22</v>
      </c>
      <c r="I11" s="297">
        <f t="shared" si="1"/>
        <v>2</v>
      </c>
      <c r="J11" s="297">
        <f t="shared" si="1"/>
        <v>13</v>
      </c>
    </row>
    <row r="12" spans="1:10" s="253" customFormat="1" ht="15.75">
      <c r="A12" s="262" t="s">
        <v>13</v>
      </c>
      <c r="B12" s="408" t="s">
        <v>339</v>
      </c>
      <c r="C12" s="297">
        <f aca="true" t="shared" si="2" ref="C12:C20">SUM(D12:E12)</f>
        <v>15</v>
      </c>
      <c r="D12" s="297">
        <v>15</v>
      </c>
      <c r="E12" s="297"/>
      <c r="F12" s="297">
        <f aca="true" t="shared" si="3" ref="F12:F20">SUM(G12:J12)</f>
        <v>15</v>
      </c>
      <c r="G12" s="297"/>
      <c r="H12" s="297">
        <v>6</v>
      </c>
      <c r="I12" s="297">
        <v>2</v>
      </c>
      <c r="J12" s="298">
        <v>7</v>
      </c>
    </row>
    <row r="13" spans="1:10" s="253" customFormat="1" ht="15.75">
      <c r="A13" s="262" t="s">
        <v>14</v>
      </c>
      <c r="B13" s="408" t="s">
        <v>340</v>
      </c>
      <c r="C13" s="297">
        <f t="shared" si="2"/>
        <v>0</v>
      </c>
      <c r="D13" s="297"/>
      <c r="E13" s="297"/>
      <c r="F13" s="297">
        <f t="shared" si="3"/>
        <v>0</v>
      </c>
      <c r="G13" s="297"/>
      <c r="H13" s="297"/>
      <c r="I13" s="297"/>
      <c r="J13" s="298"/>
    </row>
    <row r="14" spans="1:10" s="253" customFormat="1" ht="15.75">
      <c r="A14" s="262" t="s">
        <v>19</v>
      </c>
      <c r="B14" s="408" t="s">
        <v>341</v>
      </c>
      <c r="C14" s="297">
        <f t="shared" si="2"/>
        <v>0</v>
      </c>
      <c r="D14" s="297"/>
      <c r="E14" s="297"/>
      <c r="F14" s="297">
        <f t="shared" si="3"/>
        <v>0</v>
      </c>
      <c r="G14" s="299"/>
      <c r="H14" s="299"/>
      <c r="I14" s="299"/>
      <c r="J14" s="300"/>
    </row>
    <row r="15" spans="1:10" s="253" customFormat="1" ht="15.75">
      <c r="A15" s="262" t="s">
        <v>22</v>
      </c>
      <c r="B15" s="408" t="s">
        <v>342</v>
      </c>
      <c r="C15" s="297">
        <f t="shared" si="2"/>
        <v>6</v>
      </c>
      <c r="D15" s="297">
        <v>3</v>
      </c>
      <c r="E15" s="297">
        <v>3</v>
      </c>
      <c r="F15" s="297">
        <f t="shared" si="3"/>
        <v>6</v>
      </c>
      <c r="G15" s="299"/>
      <c r="H15" s="299">
        <v>3</v>
      </c>
      <c r="I15" s="299"/>
      <c r="J15" s="300">
        <v>3</v>
      </c>
    </row>
    <row r="16" spans="1:10" s="253" customFormat="1" ht="15.75">
      <c r="A16" s="262" t="s">
        <v>23</v>
      </c>
      <c r="B16" s="408" t="s">
        <v>343</v>
      </c>
      <c r="C16" s="297">
        <f t="shared" si="2"/>
        <v>6</v>
      </c>
      <c r="D16" s="297">
        <v>6</v>
      </c>
      <c r="E16" s="297"/>
      <c r="F16" s="297">
        <f t="shared" si="3"/>
        <v>6</v>
      </c>
      <c r="G16" s="299"/>
      <c r="H16" s="299">
        <v>6</v>
      </c>
      <c r="I16" s="299"/>
      <c r="J16" s="300"/>
    </row>
    <row r="17" spans="1:10" s="253" customFormat="1" ht="15.75">
      <c r="A17" s="262" t="s">
        <v>24</v>
      </c>
      <c r="B17" s="408" t="s">
        <v>344</v>
      </c>
      <c r="C17" s="297">
        <f t="shared" si="2"/>
        <v>2</v>
      </c>
      <c r="D17" s="297">
        <v>2</v>
      </c>
      <c r="E17" s="297"/>
      <c r="F17" s="297">
        <f t="shared" si="3"/>
        <v>2</v>
      </c>
      <c r="G17" s="299"/>
      <c r="H17" s="299">
        <v>2</v>
      </c>
      <c r="I17" s="299"/>
      <c r="J17" s="300"/>
    </row>
    <row r="18" spans="1:10" s="253" customFormat="1" ht="15.75">
      <c r="A18" s="262" t="s">
        <v>25</v>
      </c>
      <c r="B18" s="408" t="s">
        <v>345</v>
      </c>
      <c r="C18" s="297">
        <f t="shared" si="2"/>
        <v>4</v>
      </c>
      <c r="D18" s="297">
        <v>4</v>
      </c>
      <c r="E18" s="297"/>
      <c r="F18" s="297">
        <f t="shared" si="3"/>
        <v>4</v>
      </c>
      <c r="G18" s="299">
        <v>2</v>
      </c>
      <c r="H18" s="299">
        <v>2</v>
      </c>
      <c r="I18" s="299"/>
      <c r="J18" s="300"/>
    </row>
    <row r="19" spans="1:10" s="253" customFormat="1" ht="15.75">
      <c r="A19" s="262" t="s">
        <v>26</v>
      </c>
      <c r="B19" s="408" t="s">
        <v>346</v>
      </c>
      <c r="C19" s="297">
        <f t="shared" si="2"/>
        <v>1</v>
      </c>
      <c r="D19" s="297">
        <v>1</v>
      </c>
      <c r="E19" s="297"/>
      <c r="F19" s="297">
        <f t="shared" si="3"/>
        <v>1</v>
      </c>
      <c r="G19" s="299"/>
      <c r="H19" s="299">
        <v>1</v>
      </c>
      <c r="I19" s="299"/>
      <c r="J19" s="300"/>
    </row>
    <row r="20" spans="1:10" s="253" customFormat="1" ht="15.75">
      <c r="A20" s="262" t="s">
        <v>27</v>
      </c>
      <c r="B20" s="408" t="s">
        <v>347</v>
      </c>
      <c r="C20" s="297">
        <f t="shared" si="2"/>
        <v>5</v>
      </c>
      <c r="D20" s="297">
        <v>2</v>
      </c>
      <c r="E20" s="297">
        <v>3</v>
      </c>
      <c r="F20" s="297">
        <f t="shared" si="3"/>
        <v>5</v>
      </c>
      <c r="G20" s="299"/>
      <c r="H20" s="299">
        <v>2</v>
      </c>
      <c r="I20" s="299"/>
      <c r="J20" s="300">
        <v>3</v>
      </c>
    </row>
    <row r="21" spans="1:10" s="344" customFormat="1" ht="22.5" customHeight="1">
      <c r="A21" s="341"/>
      <c r="B21" s="607" t="str">
        <f>TT!C7</f>
        <v>Quảng Trị, ngày 02 tháng 4 năm 2021</v>
      </c>
      <c r="C21" s="607"/>
      <c r="D21" s="607"/>
      <c r="E21" s="343"/>
      <c r="F21" s="342"/>
      <c r="G21" s="607" t="str">
        <f>TT!C4</f>
        <v>Quảng Trị, ngày 02 tháng 4 năm 2021</v>
      </c>
      <c r="H21" s="607"/>
      <c r="I21" s="607"/>
      <c r="J21" s="607"/>
    </row>
    <row r="22" spans="1:10" ht="35.25" customHeight="1">
      <c r="A22" s="6"/>
      <c r="B22" s="598" t="s">
        <v>290</v>
      </c>
      <c r="C22" s="598"/>
      <c r="D22" s="598"/>
      <c r="E22" s="250"/>
      <c r="F22" s="250"/>
      <c r="G22" s="600" t="str">
        <f>TT!C5</f>
        <v>KT.CỤC TRƯỞNG
PHÓ CỤC TRƯỞNG</v>
      </c>
      <c r="H22" s="600"/>
      <c r="I22" s="600"/>
      <c r="J22" s="600"/>
    </row>
    <row r="23" spans="2:10" ht="25.5" customHeight="1">
      <c r="B23" s="251"/>
      <c r="C23" s="251"/>
      <c r="D23" s="252"/>
      <c r="E23" s="252"/>
      <c r="F23" s="252"/>
      <c r="G23" s="251"/>
      <c r="H23" s="251"/>
      <c r="I23" s="251"/>
      <c r="J23" s="251"/>
    </row>
    <row r="24" spans="2:10" ht="16.5">
      <c r="B24" s="251"/>
      <c r="C24" s="251"/>
      <c r="D24" s="252"/>
      <c r="E24" s="252"/>
      <c r="F24" s="252"/>
      <c r="G24" s="251"/>
      <c r="H24" s="251"/>
      <c r="I24" s="251"/>
      <c r="J24" s="251"/>
    </row>
    <row r="25" spans="2:10" ht="16.5">
      <c r="B25" s="251"/>
      <c r="C25" s="251"/>
      <c r="D25" s="252"/>
      <c r="E25" s="252"/>
      <c r="F25" s="252"/>
      <c r="G25" s="251"/>
      <c r="H25" s="251"/>
      <c r="I25" s="251"/>
      <c r="J25" s="251"/>
    </row>
    <row r="26" spans="2:10" ht="16.5">
      <c r="B26" s="599" t="str">
        <f>TT!C6</f>
        <v>Nguyễn Minh Tuệ</v>
      </c>
      <c r="C26" s="599"/>
      <c r="D26" s="599"/>
      <c r="E26" s="252"/>
      <c r="F26" s="252"/>
      <c r="G26" s="599" t="str">
        <f>TT!C3</f>
        <v>Mai Anh Tuấn</v>
      </c>
      <c r="H26" s="599"/>
      <c r="I26" s="599"/>
      <c r="J26" s="599"/>
    </row>
  </sheetData>
  <sheetProtection/>
  <mergeCells count="24">
    <mergeCell ref="G22:J22"/>
    <mergeCell ref="G26:J26"/>
    <mergeCell ref="B22:D22"/>
    <mergeCell ref="B26:D26"/>
    <mergeCell ref="A8:B8"/>
    <mergeCell ref="A9:B9"/>
    <mergeCell ref="B21:D21"/>
    <mergeCell ref="G21:J21"/>
    <mergeCell ref="A1:B1"/>
    <mergeCell ref="C1:H1"/>
    <mergeCell ref="I1:J1"/>
    <mergeCell ref="I2:J2"/>
    <mergeCell ref="A3:A7"/>
    <mergeCell ref="B3:B7"/>
    <mergeCell ref="C3:C7"/>
    <mergeCell ref="D3:E3"/>
    <mergeCell ref="F3:F7"/>
    <mergeCell ref="G3:J3"/>
    <mergeCell ref="D4:D7"/>
    <mergeCell ref="E4:E7"/>
    <mergeCell ref="G4:G7"/>
    <mergeCell ref="H4:H7"/>
    <mergeCell ref="I4:I7"/>
    <mergeCell ref="J4:J7"/>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AE49"/>
  <sheetViews>
    <sheetView view="pageBreakPreview" zoomScaleSheetLayoutView="100" zoomScalePageLayoutView="0" workbookViewId="0" topLeftCell="A43">
      <selection activeCell="W19" sqref="W19"/>
    </sheetView>
  </sheetViews>
  <sheetFormatPr defaultColWidth="9.00390625" defaultRowHeight="15.75"/>
  <cols>
    <col min="1" max="1" width="5.00390625" style="3" customWidth="1"/>
    <col min="2" max="2" width="20.25390625" style="3" customWidth="1"/>
    <col min="3" max="3" width="5.625" style="3" customWidth="1"/>
    <col min="4" max="7" width="5.375" style="3" customWidth="1"/>
    <col min="8" max="8" width="6.125" style="3" customWidth="1"/>
    <col min="9" max="10" width="5.75390625" style="3" customWidth="1"/>
    <col min="11" max="11" width="6.375" style="3" customWidth="1"/>
    <col min="12" max="12" width="6.875" style="3" customWidth="1"/>
    <col min="13" max="13" width="6.25390625" style="3" customWidth="1"/>
    <col min="14" max="14" width="6.625" style="3" customWidth="1"/>
    <col min="15" max="15" width="5.125" style="3" customWidth="1"/>
    <col min="16" max="16" width="4.25390625" style="3" customWidth="1"/>
    <col min="17" max="17" width="6.625" style="3" customWidth="1"/>
    <col min="18" max="22" width="5.875" style="3" customWidth="1"/>
    <col min="23" max="23" width="7.125" style="3" customWidth="1"/>
    <col min="24" max="16384" width="9.00390625" style="3" customWidth="1"/>
  </cols>
  <sheetData>
    <row r="1" spans="1:23" ht="67.5" customHeight="1">
      <c r="A1" s="510" t="s">
        <v>331</v>
      </c>
      <c r="B1" s="510"/>
      <c r="C1" s="510"/>
      <c r="D1" s="510"/>
      <c r="E1" s="510"/>
      <c r="F1" s="419" t="s">
        <v>413</v>
      </c>
      <c r="G1" s="419"/>
      <c r="H1" s="419"/>
      <c r="I1" s="419"/>
      <c r="J1" s="419"/>
      <c r="K1" s="419"/>
      <c r="L1" s="419"/>
      <c r="M1" s="419"/>
      <c r="N1" s="419"/>
      <c r="O1" s="419"/>
      <c r="P1" s="419"/>
      <c r="Q1" s="419"/>
      <c r="R1" s="462" t="str">
        <f>TT!C2</f>
        <v>Đơn vị  báo cáo: 
Đơn vị nhận báo cáo: </v>
      </c>
      <c r="S1" s="462"/>
      <c r="T1" s="462"/>
      <c r="U1" s="462"/>
      <c r="V1" s="462"/>
      <c r="W1" s="462"/>
    </row>
    <row r="2" spans="1:23" ht="15" customHeight="1">
      <c r="A2" s="109"/>
      <c r="B2" s="109"/>
      <c r="C2" s="109"/>
      <c r="D2" s="109"/>
      <c r="E2" s="110"/>
      <c r="F2" s="110"/>
      <c r="G2" s="111"/>
      <c r="H2" s="111"/>
      <c r="I2" s="111"/>
      <c r="J2" s="111"/>
      <c r="K2" s="111"/>
      <c r="L2" s="112"/>
      <c r="M2" s="112"/>
      <c r="N2" s="113"/>
      <c r="O2" s="111"/>
      <c r="P2" s="111"/>
      <c r="Q2" s="110"/>
      <c r="R2" s="617" t="s">
        <v>188</v>
      </c>
      <c r="S2" s="617"/>
      <c r="T2" s="617"/>
      <c r="U2" s="617"/>
      <c r="V2" s="617"/>
      <c r="W2" s="617"/>
    </row>
    <row r="3" spans="1:23" s="6" customFormat="1" ht="15.75" customHeight="1">
      <c r="A3" s="614" t="s">
        <v>136</v>
      </c>
      <c r="B3" s="624" t="s">
        <v>21</v>
      </c>
      <c r="C3" s="614" t="s">
        <v>189</v>
      </c>
      <c r="D3" s="614" t="s">
        <v>190</v>
      </c>
      <c r="E3" s="618" t="s">
        <v>311</v>
      </c>
      <c r="F3" s="619"/>
      <c r="G3" s="619"/>
      <c r="H3" s="619"/>
      <c r="I3" s="619"/>
      <c r="J3" s="619"/>
      <c r="K3" s="619"/>
      <c r="L3" s="619"/>
      <c r="M3" s="619"/>
      <c r="N3" s="619"/>
      <c r="O3" s="619"/>
      <c r="P3" s="619"/>
      <c r="Q3" s="620"/>
      <c r="R3" s="613" t="s">
        <v>191</v>
      </c>
      <c r="S3" s="613"/>
      <c r="T3" s="613"/>
      <c r="U3" s="613"/>
      <c r="V3" s="613"/>
      <c r="W3" s="613"/>
    </row>
    <row r="4" spans="1:24" s="6" customFormat="1" ht="15" customHeight="1">
      <c r="A4" s="615"/>
      <c r="B4" s="625"/>
      <c r="C4" s="615"/>
      <c r="D4" s="615"/>
      <c r="E4" s="613" t="s">
        <v>192</v>
      </c>
      <c r="F4" s="613"/>
      <c r="G4" s="613"/>
      <c r="H4" s="618" t="s">
        <v>193</v>
      </c>
      <c r="I4" s="619"/>
      <c r="J4" s="619"/>
      <c r="K4" s="619"/>
      <c r="L4" s="619"/>
      <c r="M4" s="619"/>
      <c r="N4" s="619"/>
      <c r="O4" s="619"/>
      <c r="P4" s="619"/>
      <c r="Q4" s="620"/>
      <c r="R4" s="613" t="s">
        <v>10</v>
      </c>
      <c r="S4" s="613" t="s">
        <v>4</v>
      </c>
      <c r="T4" s="613"/>
      <c r="U4" s="613"/>
      <c r="V4" s="613"/>
      <c r="W4" s="613"/>
      <c r="X4" s="6" t="s">
        <v>2</v>
      </c>
    </row>
    <row r="5" spans="1:23" s="6" customFormat="1" ht="19.5" customHeight="1">
      <c r="A5" s="615"/>
      <c r="B5" s="625"/>
      <c r="C5" s="615"/>
      <c r="D5" s="615"/>
      <c r="E5" s="613"/>
      <c r="F5" s="613"/>
      <c r="G5" s="613"/>
      <c r="H5" s="621" t="s">
        <v>296</v>
      </c>
      <c r="I5" s="631" t="s">
        <v>4</v>
      </c>
      <c r="J5" s="632"/>
      <c r="K5" s="632"/>
      <c r="L5" s="632"/>
      <c r="M5" s="632"/>
      <c r="N5" s="632"/>
      <c r="O5" s="632"/>
      <c r="P5" s="624"/>
      <c r="Q5" s="614" t="s">
        <v>194</v>
      </c>
      <c r="R5" s="613"/>
      <c r="S5" s="613" t="s">
        <v>310</v>
      </c>
      <c r="T5" s="613" t="s">
        <v>195</v>
      </c>
      <c r="U5" s="613" t="s">
        <v>196</v>
      </c>
      <c r="V5" s="613" t="s">
        <v>197</v>
      </c>
      <c r="W5" s="613" t="s">
        <v>198</v>
      </c>
    </row>
    <row r="6" spans="1:25" s="6" customFormat="1" ht="16.5" customHeight="1">
      <c r="A6" s="615"/>
      <c r="B6" s="625"/>
      <c r="C6" s="615"/>
      <c r="D6" s="615"/>
      <c r="E6" s="613" t="s">
        <v>10</v>
      </c>
      <c r="F6" s="613" t="s">
        <v>4</v>
      </c>
      <c r="G6" s="613"/>
      <c r="H6" s="622"/>
      <c r="I6" s="613" t="s">
        <v>199</v>
      </c>
      <c r="J6" s="613"/>
      <c r="K6" s="613"/>
      <c r="L6" s="613" t="s">
        <v>200</v>
      </c>
      <c r="M6" s="613"/>
      <c r="N6" s="613"/>
      <c r="O6" s="613" t="s">
        <v>201</v>
      </c>
      <c r="P6" s="613" t="s">
        <v>202</v>
      </c>
      <c r="Q6" s="615"/>
      <c r="R6" s="613"/>
      <c r="S6" s="629"/>
      <c r="T6" s="613"/>
      <c r="U6" s="613"/>
      <c r="V6" s="613"/>
      <c r="W6" s="613"/>
      <c r="Y6" s="7"/>
    </row>
    <row r="7" spans="1:25" s="6" customFormat="1" ht="88.5" customHeight="1">
      <c r="A7" s="616"/>
      <c r="B7" s="626"/>
      <c r="C7" s="615"/>
      <c r="D7" s="615"/>
      <c r="E7" s="614"/>
      <c r="F7" s="319" t="s">
        <v>203</v>
      </c>
      <c r="G7" s="319" t="s">
        <v>204</v>
      </c>
      <c r="H7" s="622"/>
      <c r="I7" s="319" t="s">
        <v>205</v>
      </c>
      <c r="J7" s="319" t="s">
        <v>206</v>
      </c>
      <c r="K7" s="319" t="s">
        <v>207</v>
      </c>
      <c r="L7" s="319" t="s">
        <v>208</v>
      </c>
      <c r="M7" s="319" t="s">
        <v>209</v>
      </c>
      <c r="N7" s="319" t="s">
        <v>210</v>
      </c>
      <c r="O7" s="614"/>
      <c r="P7" s="614"/>
      <c r="Q7" s="615"/>
      <c r="R7" s="614"/>
      <c r="S7" s="630"/>
      <c r="T7" s="614"/>
      <c r="U7" s="614"/>
      <c r="V7" s="614"/>
      <c r="W7" s="614"/>
      <c r="Y7" s="7"/>
    </row>
    <row r="8" spans="1:31" ht="19.5" customHeight="1">
      <c r="A8" s="114"/>
      <c r="B8" s="115" t="s">
        <v>211</v>
      </c>
      <c r="C8" s="267">
        <v>1</v>
      </c>
      <c r="D8" s="268">
        <v>2</v>
      </c>
      <c r="E8" s="267">
        <v>3</v>
      </c>
      <c r="F8" s="268">
        <v>4</v>
      </c>
      <c r="G8" s="267">
        <v>5</v>
      </c>
      <c r="H8" s="268">
        <v>6</v>
      </c>
      <c r="I8" s="267">
        <v>7</v>
      </c>
      <c r="J8" s="268">
        <v>8</v>
      </c>
      <c r="K8" s="267">
        <v>9</v>
      </c>
      <c r="L8" s="268">
        <v>10</v>
      </c>
      <c r="M8" s="267">
        <v>11</v>
      </c>
      <c r="N8" s="268">
        <v>12</v>
      </c>
      <c r="O8" s="267">
        <v>13</v>
      </c>
      <c r="P8" s="268">
        <v>14</v>
      </c>
      <c r="Q8" s="267">
        <v>15</v>
      </c>
      <c r="R8" s="268">
        <v>16</v>
      </c>
      <c r="S8" s="267">
        <v>17</v>
      </c>
      <c r="T8" s="268">
        <v>18</v>
      </c>
      <c r="U8" s="267">
        <v>19</v>
      </c>
      <c r="V8" s="268">
        <v>20</v>
      </c>
      <c r="W8" s="267">
        <v>21</v>
      </c>
      <c r="X8" s="116"/>
      <c r="Y8" s="117"/>
      <c r="Z8" s="117"/>
      <c r="AA8" s="117"/>
      <c r="AB8" s="117"/>
      <c r="AC8" s="117"/>
      <c r="AD8" s="117"/>
      <c r="AE8" s="117"/>
    </row>
    <row r="9" spans="1:31" s="253" customFormat="1" ht="16.5" customHeight="1">
      <c r="A9" s="270" t="s">
        <v>0</v>
      </c>
      <c r="B9" s="271" t="s">
        <v>212</v>
      </c>
      <c r="C9" s="403">
        <f>SUM(C12,C15)</f>
        <v>11</v>
      </c>
      <c r="D9" s="403">
        <f>SUM(D12,D15)</f>
        <v>0</v>
      </c>
      <c r="E9" s="403">
        <f>IF(SUM(F9:G9)=H9+Q9,SUM(F9:G9),"Kiểm tra lại")</f>
        <v>7</v>
      </c>
      <c r="F9" s="403">
        <f>SUM(F12,F15)</f>
        <v>2</v>
      </c>
      <c r="G9" s="403">
        <f>SUM(G12,G15)</f>
        <v>5</v>
      </c>
      <c r="H9" s="403">
        <f>SUM(I9:P9)</f>
        <v>7</v>
      </c>
      <c r="I9" s="403">
        <f aca="true" t="shared" si="0" ref="I9:Q9">SUM(I12,I15)</f>
        <v>0</v>
      </c>
      <c r="J9" s="403">
        <f t="shared" si="0"/>
        <v>0</v>
      </c>
      <c r="K9" s="403">
        <f t="shared" si="0"/>
        <v>0</v>
      </c>
      <c r="L9" s="403">
        <f t="shared" si="0"/>
        <v>0</v>
      </c>
      <c r="M9" s="403">
        <f t="shared" si="0"/>
        <v>1</v>
      </c>
      <c r="N9" s="403">
        <f t="shared" si="0"/>
        <v>0</v>
      </c>
      <c r="O9" s="403">
        <f t="shared" si="0"/>
        <v>0</v>
      </c>
      <c r="P9" s="403">
        <f t="shared" si="0"/>
        <v>6</v>
      </c>
      <c r="Q9" s="403">
        <f t="shared" si="0"/>
        <v>0</v>
      </c>
      <c r="R9" s="403">
        <f>SUM(S9:W9)</f>
        <v>7</v>
      </c>
      <c r="S9" s="403">
        <f>SUM(S12,S15)</f>
        <v>3</v>
      </c>
      <c r="T9" s="403">
        <f>SUM(T12,T15)</f>
        <v>0</v>
      </c>
      <c r="U9" s="403">
        <f>SUM(U12,U15)</f>
        <v>0</v>
      </c>
      <c r="V9" s="403">
        <f>SUM(V12,V15)</f>
        <v>3</v>
      </c>
      <c r="W9" s="403">
        <f>SUM(W12,W15)</f>
        <v>1</v>
      </c>
      <c r="X9" s="275"/>
      <c r="Y9" s="276"/>
      <c r="Z9" s="276"/>
      <c r="AA9" s="276"/>
      <c r="AB9" s="276"/>
      <c r="AC9" s="276"/>
      <c r="AD9" s="276"/>
      <c r="AE9" s="276"/>
    </row>
    <row r="10" spans="1:31" s="253" customFormat="1" ht="16.5" customHeight="1">
      <c r="A10" s="270" t="s">
        <v>1</v>
      </c>
      <c r="B10" s="271" t="s">
        <v>213</v>
      </c>
      <c r="C10" s="403">
        <f>SUM(C13,C16)</f>
        <v>0</v>
      </c>
      <c r="D10" s="403">
        <f>SUM(D13,D16)</f>
        <v>0</v>
      </c>
      <c r="E10" s="403">
        <f aca="true" t="shared" si="1" ref="E10:E19">IF(SUM(F10:G10)=H10+Q10,SUM(F10:G10),"Kiểm tra lại")</f>
        <v>0</v>
      </c>
      <c r="F10" s="403">
        <f>SUM(F13,F16)</f>
        <v>0</v>
      </c>
      <c r="G10" s="403">
        <f>SUM(G13,G16)</f>
        <v>0</v>
      </c>
      <c r="H10" s="403">
        <f aca="true" t="shared" si="2" ref="H10:H19">SUM(I10:P10)</f>
        <v>0</v>
      </c>
      <c r="I10" s="403">
        <f aca="true" t="shared" si="3" ref="I10:Q10">SUM(I13,I16)</f>
        <v>0</v>
      </c>
      <c r="J10" s="403">
        <f t="shared" si="3"/>
        <v>0</v>
      </c>
      <c r="K10" s="403">
        <f t="shared" si="3"/>
        <v>0</v>
      </c>
      <c r="L10" s="403">
        <f t="shared" si="3"/>
        <v>0</v>
      </c>
      <c r="M10" s="403">
        <f t="shared" si="3"/>
        <v>0</v>
      </c>
      <c r="N10" s="403">
        <f t="shared" si="3"/>
        <v>0</v>
      </c>
      <c r="O10" s="403">
        <f t="shared" si="3"/>
        <v>0</v>
      </c>
      <c r="P10" s="403">
        <f t="shared" si="3"/>
        <v>0</v>
      </c>
      <c r="Q10" s="403">
        <f t="shared" si="3"/>
        <v>0</v>
      </c>
      <c r="R10" s="403">
        <f aca="true" t="shared" si="4" ref="R10:R19">SUM(S10:W10)</f>
        <v>0</v>
      </c>
      <c r="S10" s="403">
        <f>SUM(S13,S16)</f>
        <v>0</v>
      </c>
      <c r="T10" s="403">
        <f>SUM(T13,T16)</f>
        <v>0</v>
      </c>
      <c r="U10" s="403">
        <f>SUM(U13,U16)</f>
        <v>0</v>
      </c>
      <c r="V10" s="403">
        <f>SUM(V13,V16)</f>
        <v>0</v>
      </c>
      <c r="W10" s="403">
        <f>SUM(W13,W16)</f>
        <v>0</v>
      </c>
      <c r="X10" s="275"/>
      <c r="Y10" s="276"/>
      <c r="Z10" s="276"/>
      <c r="AA10" s="276"/>
      <c r="AB10" s="276"/>
      <c r="AC10" s="276"/>
      <c r="AD10" s="276"/>
      <c r="AE10" s="276"/>
    </row>
    <row r="11" spans="1:31" s="253" customFormat="1" ht="16.5" customHeight="1">
      <c r="A11" s="277" t="s">
        <v>13</v>
      </c>
      <c r="B11" s="278" t="s">
        <v>214</v>
      </c>
      <c r="C11" s="404">
        <f>SUM(C12:C13)</f>
        <v>5</v>
      </c>
      <c r="D11" s="404">
        <f aca="true" t="shared" si="5" ref="D11:W11">SUM(D12:D13)</f>
        <v>0</v>
      </c>
      <c r="E11" s="404">
        <f t="shared" si="5"/>
        <v>5</v>
      </c>
      <c r="F11" s="404">
        <f t="shared" si="5"/>
        <v>1</v>
      </c>
      <c r="G11" s="404">
        <f t="shared" si="5"/>
        <v>4</v>
      </c>
      <c r="H11" s="404">
        <f t="shared" si="5"/>
        <v>5</v>
      </c>
      <c r="I11" s="404">
        <f t="shared" si="5"/>
        <v>0</v>
      </c>
      <c r="J11" s="404">
        <f t="shared" si="5"/>
        <v>0</v>
      </c>
      <c r="K11" s="404">
        <f t="shared" si="5"/>
        <v>0</v>
      </c>
      <c r="L11" s="404">
        <f t="shared" si="5"/>
        <v>0</v>
      </c>
      <c r="M11" s="404">
        <f t="shared" si="5"/>
        <v>1</v>
      </c>
      <c r="N11" s="404">
        <f t="shared" si="5"/>
        <v>0</v>
      </c>
      <c r="O11" s="404">
        <f t="shared" si="5"/>
        <v>0</v>
      </c>
      <c r="P11" s="404">
        <f t="shared" si="5"/>
        <v>4</v>
      </c>
      <c r="Q11" s="404">
        <f t="shared" si="5"/>
        <v>0</v>
      </c>
      <c r="R11" s="404">
        <f t="shared" si="5"/>
        <v>5</v>
      </c>
      <c r="S11" s="404">
        <f t="shared" si="5"/>
        <v>3</v>
      </c>
      <c r="T11" s="404">
        <f t="shared" si="5"/>
        <v>0</v>
      </c>
      <c r="U11" s="404">
        <f t="shared" si="5"/>
        <v>0</v>
      </c>
      <c r="V11" s="404">
        <f t="shared" si="5"/>
        <v>2</v>
      </c>
      <c r="W11" s="404">
        <f t="shared" si="5"/>
        <v>0</v>
      </c>
      <c r="X11" s="275"/>
      <c r="Y11" s="276"/>
      <c r="Z11" s="276"/>
      <c r="AA11" s="276"/>
      <c r="AB11" s="276"/>
      <c r="AC11" s="276"/>
      <c r="AD11" s="276"/>
      <c r="AE11" s="276"/>
    </row>
    <row r="12" spans="1:31" s="253" customFormat="1" ht="16.5" customHeight="1">
      <c r="A12" s="279" t="s">
        <v>15</v>
      </c>
      <c r="B12" s="280" t="s">
        <v>215</v>
      </c>
      <c r="C12" s="281">
        <v>5</v>
      </c>
      <c r="D12" s="281"/>
      <c r="E12" s="272">
        <f t="shared" si="1"/>
        <v>5</v>
      </c>
      <c r="F12" s="402">
        <v>1</v>
      </c>
      <c r="G12" s="282">
        <v>4</v>
      </c>
      <c r="H12" s="272">
        <f t="shared" si="2"/>
        <v>5</v>
      </c>
      <c r="I12" s="281"/>
      <c r="J12" s="281"/>
      <c r="K12" s="281"/>
      <c r="L12" s="283"/>
      <c r="M12" s="283">
        <v>1</v>
      </c>
      <c r="N12" s="402"/>
      <c r="O12" s="283">
        <v>0</v>
      </c>
      <c r="P12" s="283">
        <v>4</v>
      </c>
      <c r="Q12" s="283"/>
      <c r="R12" s="272">
        <f t="shared" si="4"/>
        <v>5</v>
      </c>
      <c r="S12" s="283">
        <v>3</v>
      </c>
      <c r="T12" s="283"/>
      <c r="U12" s="283">
        <v>0</v>
      </c>
      <c r="V12" s="283">
        <v>2</v>
      </c>
      <c r="W12" s="283"/>
      <c r="X12" s="275"/>
      <c r="Y12" s="276"/>
      <c r="Z12" s="276"/>
      <c r="AA12" s="276"/>
      <c r="AB12" s="276"/>
      <c r="AC12" s="276"/>
      <c r="AD12" s="276"/>
      <c r="AE12" s="276"/>
    </row>
    <row r="13" spans="1:31" s="253" customFormat="1" ht="16.5" customHeight="1">
      <c r="A13" s="279" t="s">
        <v>16</v>
      </c>
      <c r="B13" s="280" t="s">
        <v>216</v>
      </c>
      <c r="C13" s="281"/>
      <c r="D13" s="281"/>
      <c r="E13" s="272">
        <f t="shared" si="1"/>
        <v>0</v>
      </c>
      <c r="F13" s="402"/>
      <c r="G13" s="282"/>
      <c r="H13" s="272">
        <f t="shared" si="2"/>
        <v>0</v>
      </c>
      <c r="I13" s="281"/>
      <c r="J13" s="281"/>
      <c r="K13" s="281"/>
      <c r="L13" s="283">
        <v>0</v>
      </c>
      <c r="M13" s="283">
        <v>0</v>
      </c>
      <c r="N13" s="281">
        <v>0</v>
      </c>
      <c r="O13" s="283"/>
      <c r="P13" s="283"/>
      <c r="Q13" s="283">
        <v>0</v>
      </c>
      <c r="R13" s="272">
        <f t="shared" si="4"/>
        <v>0</v>
      </c>
      <c r="S13" s="283"/>
      <c r="T13" s="283">
        <v>0</v>
      </c>
      <c r="U13" s="283">
        <v>0</v>
      </c>
      <c r="V13" s="283"/>
      <c r="W13" s="283"/>
      <c r="X13" s="276"/>
      <c r="Y13" s="276"/>
      <c r="Z13" s="276"/>
      <c r="AA13" s="276"/>
      <c r="AB13" s="276"/>
      <c r="AC13" s="276"/>
      <c r="AD13" s="276"/>
      <c r="AE13" s="276"/>
    </row>
    <row r="14" spans="1:31" s="253" customFormat="1" ht="16.5" customHeight="1">
      <c r="A14" s="279" t="s">
        <v>14</v>
      </c>
      <c r="B14" s="278" t="s">
        <v>8</v>
      </c>
      <c r="C14" s="404">
        <f>SUM(C15:C16)</f>
        <v>6</v>
      </c>
      <c r="D14" s="404">
        <f aca="true" t="shared" si="6" ref="D14:W14">SUM(D15:D16)</f>
        <v>0</v>
      </c>
      <c r="E14" s="404">
        <f t="shared" si="6"/>
        <v>2</v>
      </c>
      <c r="F14" s="404">
        <f t="shared" si="6"/>
        <v>1</v>
      </c>
      <c r="G14" s="404">
        <f t="shared" si="6"/>
        <v>1</v>
      </c>
      <c r="H14" s="404">
        <f t="shared" si="6"/>
        <v>2</v>
      </c>
      <c r="I14" s="404">
        <f t="shared" si="6"/>
        <v>0</v>
      </c>
      <c r="J14" s="404">
        <f t="shared" si="6"/>
        <v>0</v>
      </c>
      <c r="K14" s="404">
        <f t="shared" si="6"/>
        <v>0</v>
      </c>
      <c r="L14" s="404">
        <f t="shared" si="6"/>
        <v>0</v>
      </c>
      <c r="M14" s="404">
        <f t="shared" si="6"/>
        <v>0</v>
      </c>
      <c r="N14" s="404">
        <f t="shared" si="6"/>
        <v>0</v>
      </c>
      <c r="O14" s="404">
        <f t="shared" si="6"/>
        <v>0</v>
      </c>
      <c r="P14" s="404">
        <f t="shared" si="6"/>
        <v>2</v>
      </c>
      <c r="Q14" s="404">
        <f t="shared" si="6"/>
        <v>0</v>
      </c>
      <c r="R14" s="404">
        <f t="shared" si="6"/>
        <v>2</v>
      </c>
      <c r="S14" s="404">
        <f t="shared" si="6"/>
        <v>0</v>
      </c>
      <c r="T14" s="404">
        <f t="shared" si="6"/>
        <v>0</v>
      </c>
      <c r="U14" s="404">
        <f t="shared" si="6"/>
        <v>0</v>
      </c>
      <c r="V14" s="404">
        <f t="shared" si="6"/>
        <v>1</v>
      </c>
      <c r="W14" s="404">
        <f t="shared" si="6"/>
        <v>1</v>
      </c>
      <c r="X14" s="276"/>
      <c r="Y14" s="276"/>
      <c r="Z14" s="276"/>
      <c r="AA14" s="276"/>
      <c r="AB14" s="276"/>
      <c r="AC14" s="276"/>
      <c r="AD14" s="276"/>
      <c r="AE14" s="276"/>
    </row>
    <row r="15" spans="1:31" s="253" customFormat="1" ht="16.5" customHeight="1">
      <c r="A15" s="279" t="s">
        <v>17</v>
      </c>
      <c r="B15" s="280" t="s">
        <v>215</v>
      </c>
      <c r="C15" s="272">
        <f>SUM(C18,C21,C24,C27,C30,C33,C36,C39,C42)</f>
        <v>6</v>
      </c>
      <c r="D15" s="272">
        <f aca="true" t="shared" si="7" ref="D15:W15">SUM(D18,D21,D24,D27,D30,D33,D36,D39,D42)</f>
        <v>0</v>
      </c>
      <c r="E15" s="272">
        <f t="shared" si="7"/>
        <v>2</v>
      </c>
      <c r="F15" s="272">
        <f t="shared" si="7"/>
        <v>1</v>
      </c>
      <c r="G15" s="272">
        <f t="shared" si="7"/>
        <v>1</v>
      </c>
      <c r="H15" s="272">
        <f t="shared" si="7"/>
        <v>2</v>
      </c>
      <c r="I15" s="272">
        <f t="shared" si="7"/>
        <v>0</v>
      </c>
      <c r="J15" s="272">
        <f t="shared" si="7"/>
        <v>0</v>
      </c>
      <c r="K15" s="272">
        <f t="shared" si="7"/>
        <v>0</v>
      </c>
      <c r="L15" s="272">
        <f t="shared" si="7"/>
        <v>0</v>
      </c>
      <c r="M15" s="272">
        <f t="shared" si="7"/>
        <v>0</v>
      </c>
      <c r="N15" s="272">
        <f t="shared" si="7"/>
        <v>0</v>
      </c>
      <c r="O15" s="272">
        <f t="shared" si="7"/>
        <v>0</v>
      </c>
      <c r="P15" s="272">
        <f t="shared" si="7"/>
        <v>2</v>
      </c>
      <c r="Q15" s="272">
        <f t="shared" si="7"/>
        <v>0</v>
      </c>
      <c r="R15" s="272">
        <f t="shared" si="7"/>
        <v>2</v>
      </c>
      <c r="S15" s="272">
        <f t="shared" si="7"/>
        <v>0</v>
      </c>
      <c r="T15" s="272">
        <f t="shared" si="7"/>
        <v>0</v>
      </c>
      <c r="U15" s="272">
        <f t="shared" si="7"/>
        <v>0</v>
      </c>
      <c r="V15" s="272">
        <f t="shared" si="7"/>
        <v>1</v>
      </c>
      <c r="W15" s="272">
        <f t="shared" si="7"/>
        <v>1</v>
      </c>
      <c r="X15" s="276"/>
      <c r="Y15" s="276"/>
      <c r="Z15" s="276"/>
      <c r="AA15" s="276"/>
      <c r="AB15" s="276"/>
      <c r="AC15" s="276"/>
      <c r="AD15" s="276"/>
      <c r="AE15" s="276"/>
    </row>
    <row r="16" spans="1:31" s="285" customFormat="1" ht="16.5" customHeight="1">
      <c r="A16" s="279" t="s">
        <v>18</v>
      </c>
      <c r="B16" s="280" t="s">
        <v>216</v>
      </c>
      <c r="C16" s="272">
        <f>SUM(C19,C22,C25,C28,C31,C34,C37,C40,C43)</f>
        <v>0</v>
      </c>
      <c r="D16" s="272">
        <f aca="true" t="shared" si="8" ref="D16:W16">SUM(D19,D22,D25,D28,D31,D34,D37,D40,D43)</f>
        <v>0</v>
      </c>
      <c r="E16" s="272">
        <f t="shared" si="8"/>
        <v>0</v>
      </c>
      <c r="F16" s="272">
        <f t="shared" si="8"/>
        <v>0</v>
      </c>
      <c r="G16" s="272">
        <f t="shared" si="8"/>
        <v>0</v>
      </c>
      <c r="H16" s="272">
        <f t="shared" si="8"/>
        <v>0</v>
      </c>
      <c r="I16" s="272">
        <f t="shared" si="8"/>
        <v>0</v>
      </c>
      <c r="J16" s="272">
        <f t="shared" si="8"/>
        <v>0</v>
      </c>
      <c r="K16" s="272">
        <f t="shared" si="8"/>
        <v>0</v>
      </c>
      <c r="L16" s="272">
        <f t="shared" si="8"/>
        <v>0</v>
      </c>
      <c r="M16" s="272">
        <f t="shared" si="8"/>
        <v>0</v>
      </c>
      <c r="N16" s="272">
        <f t="shared" si="8"/>
        <v>0</v>
      </c>
      <c r="O16" s="272">
        <f t="shared" si="8"/>
        <v>0</v>
      </c>
      <c r="P16" s="272">
        <f t="shared" si="8"/>
        <v>0</v>
      </c>
      <c r="Q16" s="272">
        <f t="shared" si="8"/>
        <v>0</v>
      </c>
      <c r="R16" s="272">
        <f t="shared" si="8"/>
        <v>0</v>
      </c>
      <c r="S16" s="272">
        <f t="shared" si="8"/>
        <v>0</v>
      </c>
      <c r="T16" s="272">
        <f t="shared" si="8"/>
        <v>0</v>
      </c>
      <c r="U16" s="272">
        <f t="shared" si="8"/>
        <v>0</v>
      </c>
      <c r="V16" s="272">
        <f t="shared" si="8"/>
        <v>0</v>
      </c>
      <c r="W16" s="272">
        <f t="shared" si="8"/>
        <v>0</v>
      </c>
      <c r="X16" s="284"/>
      <c r="Y16" s="284"/>
      <c r="Z16" s="284"/>
      <c r="AA16" s="284"/>
      <c r="AB16" s="284"/>
      <c r="AC16" s="284"/>
      <c r="AD16" s="284"/>
      <c r="AE16" s="284"/>
    </row>
    <row r="17" spans="1:31" s="253" customFormat="1" ht="16.5" customHeight="1">
      <c r="A17" s="277" t="s">
        <v>217</v>
      </c>
      <c r="B17" s="278" t="s">
        <v>397</v>
      </c>
      <c r="C17" s="405">
        <f aca="true" t="shared" si="9" ref="C17:W17">SUM(C18:C19)</f>
        <v>4</v>
      </c>
      <c r="D17" s="405">
        <f t="shared" si="9"/>
        <v>0</v>
      </c>
      <c r="E17" s="405">
        <f t="shared" si="9"/>
        <v>2</v>
      </c>
      <c r="F17" s="405">
        <f t="shared" si="9"/>
        <v>1</v>
      </c>
      <c r="G17" s="405">
        <f t="shared" si="9"/>
        <v>1</v>
      </c>
      <c r="H17" s="405">
        <f t="shared" si="9"/>
        <v>2</v>
      </c>
      <c r="I17" s="405">
        <f t="shared" si="9"/>
        <v>0</v>
      </c>
      <c r="J17" s="405">
        <f t="shared" si="9"/>
        <v>0</v>
      </c>
      <c r="K17" s="405">
        <f t="shared" si="9"/>
        <v>0</v>
      </c>
      <c r="L17" s="405">
        <f t="shared" si="9"/>
        <v>0</v>
      </c>
      <c r="M17" s="405">
        <f t="shared" si="9"/>
        <v>0</v>
      </c>
      <c r="N17" s="405">
        <f t="shared" si="9"/>
        <v>0</v>
      </c>
      <c r="O17" s="405">
        <f t="shared" si="9"/>
        <v>0</v>
      </c>
      <c r="P17" s="405">
        <f t="shared" si="9"/>
        <v>2</v>
      </c>
      <c r="Q17" s="405">
        <f t="shared" si="9"/>
        <v>0</v>
      </c>
      <c r="R17" s="405">
        <f t="shared" si="9"/>
        <v>2</v>
      </c>
      <c r="S17" s="405">
        <f t="shared" si="9"/>
        <v>0</v>
      </c>
      <c r="T17" s="405">
        <f t="shared" si="9"/>
        <v>0</v>
      </c>
      <c r="U17" s="405">
        <f t="shared" si="9"/>
        <v>0</v>
      </c>
      <c r="V17" s="405">
        <f t="shared" si="9"/>
        <v>1</v>
      </c>
      <c r="W17" s="405">
        <f t="shared" si="9"/>
        <v>1</v>
      </c>
      <c r="X17" s="276"/>
      <c r="Y17" s="276"/>
      <c r="Z17" s="276"/>
      <c r="AA17" s="276"/>
      <c r="AB17" s="276"/>
      <c r="AC17" s="276"/>
      <c r="AD17" s="276"/>
      <c r="AE17" s="276"/>
    </row>
    <row r="18" spans="1:31" s="253" customFormat="1" ht="16.5" customHeight="1">
      <c r="A18" s="286" t="s">
        <v>218</v>
      </c>
      <c r="B18" s="280" t="s">
        <v>215</v>
      </c>
      <c r="C18" s="272">
        <v>4</v>
      </c>
      <c r="D18" s="272"/>
      <c r="E18" s="272">
        <f t="shared" si="1"/>
        <v>2</v>
      </c>
      <c r="F18" s="412">
        <v>1</v>
      </c>
      <c r="G18" s="273">
        <v>1</v>
      </c>
      <c r="H18" s="272">
        <f t="shared" si="2"/>
        <v>2</v>
      </c>
      <c r="I18" s="272"/>
      <c r="J18" s="272"/>
      <c r="K18" s="272"/>
      <c r="L18" s="273"/>
      <c r="M18" s="273">
        <v>0</v>
      </c>
      <c r="N18" s="272">
        <v>0</v>
      </c>
      <c r="O18" s="273"/>
      <c r="P18" s="273">
        <v>2</v>
      </c>
      <c r="Q18" s="274"/>
      <c r="R18" s="272">
        <f t="shared" si="4"/>
        <v>2</v>
      </c>
      <c r="S18" s="273"/>
      <c r="T18" s="273"/>
      <c r="U18" s="273">
        <v>0</v>
      </c>
      <c r="V18" s="273">
        <v>1</v>
      </c>
      <c r="W18" s="273">
        <v>1</v>
      </c>
      <c r="X18" s="276"/>
      <c r="Y18" s="276"/>
      <c r="Z18" s="276"/>
      <c r="AA18" s="276"/>
      <c r="AB18" s="276"/>
      <c r="AC18" s="276"/>
      <c r="AD18" s="276"/>
      <c r="AE18" s="276"/>
    </row>
    <row r="19" spans="1:25" s="285" customFormat="1" ht="16.5" customHeight="1">
      <c r="A19" s="286" t="s">
        <v>219</v>
      </c>
      <c r="B19" s="280" t="s">
        <v>216</v>
      </c>
      <c r="C19" s="272"/>
      <c r="D19" s="272"/>
      <c r="E19" s="272">
        <f t="shared" si="1"/>
        <v>0</v>
      </c>
      <c r="F19" s="412"/>
      <c r="G19" s="273"/>
      <c r="H19" s="272">
        <f t="shared" si="2"/>
        <v>0</v>
      </c>
      <c r="I19" s="272"/>
      <c r="J19" s="272"/>
      <c r="K19" s="272"/>
      <c r="L19" s="273"/>
      <c r="M19" s="273"/>
      <c r="N19" s="272"/>
      <c r="O19" s="273"/>
      <c r="P19" s="273"/>
      <c r="Q19" s="274"/>
      <c r="R19" s="272">
        <f t="shared" si="4"/>
        <v>0</v>
      </c>
      <c r="S19" s="273"/>
      <c r="T19" s="273"/>
      <c r="U19" s="273"/>
      <c r="V19" s="273"/>
      <c r="W19" s="273"/>
      <c r="Y19" s="285" t="s">
        <v>2</v>
      </c>
    </row>
    <row r="20" spans="1:31" s="253" customFormat="1" ht="16.5" customHeight="1">
      <c r="A20" s="277" t="s">
        <v>220</v>
      </c>
      <c r="B20" s="278" t="s">
        <v>353</v>
      </c>
      <c r="C20" s="405">
        <f>SUM(C21:C22)</f>
        <v>0</v>
      </c>
      <c r="D20" s="405">
        <f>SUM(D21:D22)</f>
        <v>0</v>
      </c>
      <c r="E20" s="405">
        <f>SUM(E21:E22)</f>
        <v>0</v>
      </c>
      <c r="F20" s="405">
        <f>SUM(F21:F22)</f>
        <v>0</v>
      </c>
      <c r="G20" s="405">
        <f>SUM(G21:G22)</f>
        <v>0</v>
      </c>
      <c r="H20" s="405">
        <f>SUM(H21:H22)</f>
        <v>0</v>
      </c>
      <c r="I20" s="405">
        <f>SUM(I21:I22)</f>
        <v>0</v>
      </c>
      <c r="J20" s="405">
        <f>SUM(J21:J22)</f>
        <v>0</v>
      </c>
      <c r="K20" s="405">
        <f>SUM(K21:K22)</f>
        <v>0</v>
      </c>
      <c r="L20" s="405">
        <f>SUM(L21:L22)</f>
        <v>0</v>
      </c>
      <c r="M20" s="405">
        <f>SUM(M21:M22)</f>
        <v>0</v>
      </c>
      <c r="N20" s="405">
        <f>SUM(N21:N22)</f>
        <v>0</v>
      </c>
      <c r="O20" s="405">
        <f>SUM(O21:O22)</f>
        <v>0</v>
      </c>
      <c r="P20" s="405">
        <f>SUM(P21:P22)</f>
        <v>0</v>
      </c>
      <c r="Q20" s="405">
        <f>SUM(Q21:Q22)</f>
        <v>0</v>
      </c>
      <c r="R20" s="405">
        <f>SUM(R21:R22)</f>
        <v>0</v>
      </c>
      <c r="S20" s="405">
        <f>SUM(S21:S22)</f>
        <v>0</v>
      </c>
      <c r="T20" s="405">
        <f>SUM(T21:T22)</f>
        <v>0</v>
      </c>
      <c r="U20" s="405">
        <f>SUM(U21:U22)</f>
        <v>0</v>
      </c>
      <c r="V20" s="405">
        <f>SUM(V21:V22)</f>
        <v>0</v>
      </c>
      <c r="W20" s="405">
        <f>SUM(W21:W22)</f>
        <v>0</v>
      </c>
      <c r="X20" s="276"/>
      <c r="Y20" s="276"/>
      <c r="Z20" s="276"/>
      <c r="AA20" s="276"/>
      <c r="AB20" s="276"/>
      <c r="AC20" s="276"/>
      <c r="AD20" s="276"/>
      <c r="AE20" s="276"/>
    </row>
    <row r="21" spans="1:31" s="253" customFormat="1" ht="16.5" customHeight="1">
      <c r="A21" s="286" t="s">
        <v>218</v>
      </c>
      <c r="B21" s="280" t="s">
        <v>215</v>
      </c>
      <c r="C21" s="272"/>
      <c r="D21" s="272"/>
      <c r="E21" s="272">
        <f>IF(SUM(F21:G21)=H21+Q21,SUM(F21:G21),"Kiểm tra lại")</f>
        <v>0</v>
      </c>
      <c r="F21" s="272"/>
      <c r="G21" s="273"/>
      <c r="H21" s="272">
        <f>SUM(I21:P21)</f>
        <v>0</v>
      </c>
      <c r="I21" s="272"/>
      <c r="J21" s="272"/>
      <c r="K21" s="272"/>
      <c r="L21" s="273"/>
      <c r="M21" s="273"/>
      <c r="N21" s="272"/>
      <c r="O21" s="273"/>
      <c r="P21" s="273"/>
      <c r="Q21" s="274"/>
      <c r="R21" s="272">
        <f>SUM(S21:W21)</f>
        <v>0</v>
      </c>
      <c r="S21" s="273"/>
      <c r="T21" s="273"/>
      <c r="U21" s="273"/>
      <c r="V21" s="273"/>
      <c r="W21" s="273"/>
      <c r="X21" s="276"/>
      <c r="Y21" s="276"/>
      <c r="Z21" s="276"/>
      <c r="AA21" s="276"/>
      <c r="AB21" s="276"/>
      <c r="AC21" s="276"/>
      <c r="AD21" s="276"/>
      <c r="AE21" s="276"/>
    </row>
    <row r="22" spans="1:25" s="285" customFormat="1" ht="16.5" customHeight="1">
      <c r="A22" s="286" t="s">
        <v>219</v>
      </c>
      <c r="B22" s="280" t="s">
        <v>216</v>
      </c>
      <c r="C22" s="272"/>
      <c r="D22" s="272"/>
      <c r="E22" s="272">
        <f>IF(SUM(F22:G22)=H22+Q22,SUM(F22:G22),"Kiểm tra lại")</f>
        <v>0</v>
      </c>
      <c r="F22" s="272"/>
      <c r="G22" s="273"/>
      <c r="H22" s="272">
        <f>SUM(I22:P22)</f>
        <v>0</v>
      </c>
      <c r="I22" s="272"/>
      <c r="J22" s="272"/>
      <c r="K22" s="272"/>
      <c r="L22" s="273"/>
      <c r="M22" s="273"/>
      <c r="N22" s="272"/>
      <c r="O22" s="273"/>
      <c r="P22" s="273"/>
      <c r="Q22" s="274"/>
      <c r="R22" s="272">
        <f>SUM(S22:W22)</f>
        <v>0</v>
      </c>
      <c r="S22" s="273"/>
      <c r="T22" s="273"/>
      <c r="U22" s="273"/>
      <c r="V22" s="273"/>
      <c r="W22" s="273"/>
      <c r="Y22" s="285" t="s">
        <v>2</v>
      </c>
    </row>
    <row r="23" spans="1:31" s="253" customFormat="1" ht="16.5" customHeight="1">
      <c r="A23" s="277" t="s">
        <v>399</v>
      </c>
      <c r="B23" s="278" t="s">
        <v>354</v>
      </c>
      <c r="C23" s="405">
        <f>SUM(C24:C25)</f>
        <v>0</v>
      </c>
      <c r="D23" s="405">
        <f>SUM(D24:D25)</f>
        <v>0</v>
      </c>
      <c r="E23" s="405">
        <f>SUM(E24:E25)</f>
        <v>0</v>
      </c>
      <c r="F23" s="405">
        <f>SUM(F24:F25)</f>
        <v>0</v>
      </c>
      <c r="G23" s="405">
        <f>SUM(G24:G25)</f>
        <v>0</v>
      </c>
      <c r="H23" s="405">
        <f>SUM(H24:H25)</f>
        <v>0</v>
      </c>
      <c r="I23" s="405">
        <f>SUM(I24:I25)</f>
        <v>0</v>
      </c>
      <c r="J23" s="405">
        <f>SUM(J24:J25)</f>
        <v>0</v>
      </c>
      <c r="K23" s="405">
        <f>SUM(K24:K25)</f>
        <v>0</v>
      </c>
      <c r="L23" s="405">
        <f>SUM(L24:L25)</f>
        <v>0</v>
      </c>
      <c r="M23" s="405">
        <f>SUM(M24:M25)</f>
        <v>0</v>
      </c>
      <c r="N23" s="405">
        <f>SUM(N24:N25)</f>
        <v>0</v>
      </c>
      <c r="O23" s="405">
        <f>SUM(O24:O25)</f>
        <v>0</v>
      </c>
      <c r="P23" s="405">
        <f>SUM(P24:P25)</f>
        <v>0</v>
      </c>
      <c r="Q23" s="405">
        <f>SUM(Q24:Q25)</f>
        <v>0</v>
      </c>
      <c r="R23" s="405">
        <f>SUM(R24:R25)</f>
        <v>0</v>
      </c>
      <c r="S23" s="405">
        <f>SUM(S24:S25)</f>
        <v>0</v>
      </c>
      <c r="T23" s="405">
        <f>SUM(T24:T25)</f>
        <v>0</v>
      </c>
      <c r="U23" s="405">
        <f>SUM(U24:U25)</f>
        <v>0</v>
      </c>
      <c r="V23" s="405">
        <f>SUM(V24:V25)</f>
        <v>0</v>
      </c>
      <c r="W23" s="405">
        <f>SUM(W24:W25)</f>
        <v>0</v>
      </c>
      <c r="X23" s="276"/>
      <c r="Y23" s="276"/>
      <c r="Z23" s="276"/>
      <c r="AA23" s="276"/>
      <c r="AB23" s="276"/>
      <c r="AC23" s="276"/>
      <c r="AD23" s="276"/>
      <c r="AE23" s="276"/>
    </row>
    <row r="24" spans="1:31" s="253" customFormat="1" ht="16.5" customHeight="1">
      <c r="A24" s="286" t="s">
        <v>218</v>
      </c>
      <c r="B24" s="280" t="s">
        <v>215</v>
      </c>
      <c r="C24" s="272"/>
      <c r="D24" s="272"/>
      <c r="E24" s="272">
        <f>IF(SUM(F24:G24)=H24+Q24,SUM(F24:G24),"Kiểm tra lại")</f>
        <v>0</v>
      </c>
      <c r="F24" s="272"/>
      <c r="G24" s="273"/>
      <c r="H24" s="272">
        <f>SUM(I24:P24)</f>
        <v>0</v>
      </c>
      <c r="I24" s="272"/>
      <c r="J24" s="272"/>
      <c r="K24" s="272"/>
      <c r="L24" s="273"/>
      <c r="M24" s="273"/>
      <c r="N24" s="272"/>
      <c r="O24" s="273"/>
      <c r="P24" s="273"/>
      <c r="Q24" s="274"/>
      <c r="R24" s="272">
        <f>SUM(S24:W24)</f>
        <v>0</v>
      </c>
      <c r="S24" s="273"/>
      <c r="T24" s="273"/>
      <c r="U24" s="273"/>
      <c r="V24" s="273"/>
      <c r="W24" s="273"/>
      <c r="X24" s="276"/>
      <c r="Y24" s="276"/>
      <c r="Z24" s="276"/>
      <c r="AA24" s="276"/>
      <c r="AB24" s="276"/>
      <c r="AC24" s="276"/>
      <c r="AD24" s="276"/>
      <c r="AE24" s="276"/>
    </row>
    <row r="25" spans="1:25" s="285" customFormat="1" ht="16.5" customHeight="1">
      <c r="A25" s="286" t="s">
        <v>219</v>
      </c>
      <c r="B25" s="280" t="s">
        <v>216</v>
      </c>
      <c r="C25" s="272"/>
      <c r="D25" s="272"/>
      <c r="E25" s="272">
        <f>IF(SUM(F25:G25)=H25+Q25,SUM(F25:G25),"Kiểm tra lại")</f>
        <v>0</v>
      </c>
      <c r="F25" s="272"/>
      <c r="G25" s="273"/>
      <c r="H25" s="272">
        <f>SUM(I25:P25)</f>
        <v>0</v>
      </c>
      <c r="I25" s="272"/>
      <c r="J25" s="272"/>
      <c r="K25" s="272"/>
      <c r="L25" s="273"/>
      <c r="M25" s="273"/>
      <c r="N25" s="272"/>
      <c r="O25" s="273"/>
      <c r="P25" s="273"/>
      <c r="Q25" s="274"/>
      <c r="R25" s="272">
        <f>SUM(S25:W25)</f>
        <v>0</v>
      </c>
      <c r="S25" s="273"/>
      <c r="T25" s="273"/>
      <c r="U25" s="273"/>
      <c r="V25" s="273"/>
      <c r="W25" s="273"/>
      <c r="Y25" s="285" t="s">
        <v>2</v>
      </c>
    </row>
    <row r="26" spans="1:31" s="253" customFormat="1" ht="16.5" customHeight="1">
      <c r="A26" s="277" t="s">
        <v>400</v>
      </c>
      <c r="B26" s="278" t="s">
        <v>355</v>
      </c>
      <c r="C26" s="405">
        <f>SUM(C27:C28)</f>
        <v>0</v>
      </c>
      <c r="D26" s="405">
        <f>SUM(D27:D28)</f>
        <v>0</v>
      </c>
      <c r="E26" s="405">
        <f>SUM(E27:E28)</f>
        <v>0</v>
      </c>
      <c r="F26" s="405">
        <f>SUM(F27:F28)</f>
        <v>0</v>
      </c>
      <c r="G26" s="405">
        <f>SUM(G27:G28)</f>
        <v>0</v>
      </c>
      <c r="H26" s="405">
        <f>SUM(H27:H28)</f>
        <v>0</v>
      </c>
      <c r="I26" s="405">
        <f>SUM(I27:I28)</f>
        <v>0</v>
      </c>
      <c r="J26" s="405">
        <f>SUM(J27:J28)</f>
        <v>0</v>
      </c>
      <c r="K26" s="405">
        <f>SUM(K27:K28)</f>
        <v>0</v>
      </c>
      <c r="L26" s="405">
        <f>SUM(L27:L28)</f>
        <v>0</v>
      </c>
      <c r="M26" s="405">
        <f>SUM(M27:M28)</f>
        <v>0</v>
      </c>
      <c r="N26" s="405">
        <f>SUM(N27:N28)</f>
        <v>0</v>
      </c>
      <c r="O26" s="405">
        <f>SUM(O27:O28)</f>
        <v>0</v>
      </c>
      <c r="P26" s="405">
        <f>SUM(P27:P28)</f>
        <v>0</v>
      </c>
      <c r="Q26" s="405">
        <f>SUM(Q27:Q28)</f>
        <v>0</v>
      </c>
      <c r="R26" s="405">
        <f>SUM(R27:R28)</f>
        <v>0</v>
      </c>
      <c r="S26" s="405">
        <f>SUM(S27:S28)</f>
        <v>0</v>
      </c>
      <c r="T26" s="405">
        <f>SUM(T27:T28)</f>
        <v>0</v>
      </c>
      <c r="U26" s="405">
        <f>SUM(U27:U28)</f>
        <v>0</v>
      </c>
      <c r="V26" s="405">
        <f>SUM(V27:V28)</f>
        <v>0</v>
      </c>
      <c r="W26" s="405">
        <f>SUM(W27:W28)</f>
        <v>0</v>
      </c>
      <c r="X26" s="276"/>
      <c r="Y26" s="276"/>
      <c r="Z26" s="276"/>
      <c r="AA26" s="276"/>
      <c r="AB26" s="276"/>
      <c r="AC26" s="276"/>
      <c r="AD26" s="276"/>
      <c r="AE26" s="276"/>
    </row>
    <row r="27" spans="1:31" s="253" customFormat="1" ht="16.5" customHeight="1">
      <c r="A27" s="286" t="s">
        <v>218</v>
      </c>
      <c r="B27" s="280" t="s">
        <v>215</v>
      </c>
      <c r="C27" s="272"/>
      <c r="D27" s="272"/>
      <c r="E27" s="272">
        <f>IF(SUM(F27:G27)=H27+Q27,SUM(F27:G27),"Kiểm tra lại")</f>
        <v>0</v>
      </c>
      <c r="F27" s="272"/>
      <c r="G27" s="273"/>
      <c r="H27" s="272">
        <f>SUM(I27:P27)</f>
        <v>0</v>
      </c>
      <c r="I27" s="272"/>
      <c r="J27" s="272"/>
      <c r="K27" s="272"/>
      <c r="L27" s="273"/>
      <c r="M27" s="273"/>
      <c r="N27" s="272"/>
      <c r="O27" s="273"/>
      <c r="P27" s="273"/>
      <c r="Q27" s="274"/>
      <c r="R27" s="272">
        <f>SUM(S27:W27)</f>
        <v>0</v>
      </c>
      <c r="S27" s="273"/>
      <c r="T27" s="273"/>
      <c r="U27" s="273"/>
      <c r="V27" s="273"/>
      <c r="W27" s="273"/>
      <c r="X27" s="276"/>
      <c r="Y27" s="276"/>
      <c r="Z27" s="276"/>
      <c r="AA27" s="276"/>
      <c r="AB27" s="276"/>
      <c r="AC27" s="276"/>
      <c r="AD27" s="276"/>
      <c r="AE27" s="276"/>
    </row>
    <row r="28" spans="1:25" s="285" customFormat="1" ht="16.5" customHeight="1">
      <c r="A28" s="286" t="s">
        <v>219</v>
      </c>
      <c r="B28" s="280" t="s">
        <v>216</v>
      </c>
      <c r="C28" s="272"/>
      <c r="D28" s="272"/>
      <c r="E28" s="272">
        <f>IF(SUM(F28:G28)=H28+Q28,SUM(F28:G28),"Kiểm tra lại")</f>
        <v>0</v>
      </c>
      <c r="F28" s="272"/>
      <c r="G28" s="273"/>
      <c r="H28" s="272">
        <f>SUM(I28:P28)</f>
        <v>0</v>
      </c>
      <c r="I28" s="272"/>
      <c r="J28" s="272"/>
      <c r="K28" s="272"/>
      <c r="L28" s="273"/>
      <c r="M28" s="273"/>
      <c r="N28" s="272"/>
      <c r="O28" s="273"/>
      <c r="P28" s="273"/>
      <c r="Q28" s="274"/>
      <c r="R28" s="272">
        <f>SUM(S28:W28)</f>
        <v>0</v>
      </c>
      <c r="S28" s="273"/>
      <c r="T28" s="273"/>
      <c r="U28" s="273"/>
      <c r="V28" s="273"/>
      <c r="W28" s="273"/>
      <c r="Y28" s="285" t="s">
        <v>2</v>
      </c>
    </row>
    <row r="29" spans="1:31" s="253" customFormat="1" ht="16.5" customHeight="1">
      <c r="A29" s="277" t="s">
        <v>401</v>
      </c>
      <c r="B29" s="278" t="s">
        <v>356</v>
      </c>
      <c r="C29" s="405">
        <f>SUM(C30:C31)</f>
        <v>0</v>
      </c>
      <c r="D29" s="405">
        <f>SUM(D30:D31)</f>
        <v>0</v>
      </c>
      <c r="E29" s="405">
        <f>SUM(E30:E31)</f>
        <v>0</v>
      </c>
      <c r="F29" s="405">
        <f>SUM(F30:F31)</f>
        <v>0</v>
      </c>
      <c r="G29" s="405">
        <f>SUM(G30:G31)</f>
        <v>0</v>
      </c>
      <c r="H29" s="405">
        <f>SUM(H30:H31)</f>
        <v>0</v>
      </c>
      <c r="I29" s="405">
        <f>SUM(I30:I31)</f>
        <v>0</v>
      </c>
      <c r="J29" s="405">
        <f>SUM(J30:J31)</f>
        <v>0</v>
      </c>
      <c r="K29" s="405">
        <f>SUM(K30:K31)</f>
        <v>0</v>
      </c>
      <c r="L29" s="405">
        <f>SUM(L30:L31)</f>
        <v>0</v>
      </c>
      <c r="M29" s="405">
        <f>SUM(M30:M31)</f>
        <v>0</v>
      </c>
      <c r="N29" s="405">
        <f>SUM(N30:N31)</f>
        <v>0</v>
      </c>
      <c r="O29" s="405">
        <f>SUM(O30:O31)</f>
        <v>0</v>
      </c>
      <c r="P29" s="405">
        <f>SUM(P30:P31)</f>
        <v>0</v>
      </c>
      <c r="Q29" s="405">
        <f>SUM(Q30:Q31)</f>
        <v>0</v>
      </c>
      <c r="R29" s="405">
        <f>SUM(R30:R31)</f>
        <v>0</v>
      </c>
      <c r="S29" s="405">
        <f>SUM(S30:S31)</f>
        <v>0</v>
      </c>
      <c r="T29" s="405">
        <f>SUM(T30:T31)</f>
        <v>0</v>
      </c>
      <c r="U29" s="405">
        <f>SUM(U30:U31)</f>
        <v>0</v>
      </c>
      <c r="V29" s="405">
        <f>SUM(V30:V31)</f>
        <v>0</v>
      </c>
      <c r="W29" s="405">
        <f>SUM(W30:W31)</f>
        <v>0</v>
      </c>
      <c r="X29" s="276"/>
      <c r="Y29" s="276"/>
      <c r="Z29" s="276"/>
      <c r="AA29" s="276"/>
      <c r="AB29" s="276"/>
      <c r="AC29" s="276"/>
      <c r="AD29" s="276"/>
      <c r="AE29" s="276"/>
    </row>
    <row r="30" spans="1:31" s="253" customFormat="1" ht="16.5" customHeight="1">
      <c r="A30" s="286" t="s">
        <v>218</v>
      </c>
      <c r="B30" s="280" t="s">
        <v>215</v>
      </c>
      <c r="C30" s="272"/>
      <c r="D30" s="272"/>
      <c r="E30" s="272">
        <f>IF(SUM(F30:G30)=H30+Q30,SUM(F30:G30),"Kiểm tra lại")</f>
        <v>0</v>
      </c>
      <c r="F30" s="272"/>
      <c r="G30" s="273"/>
      <c r="H30" s="272">
        <f>SUM(I30:P30)</f>
        <v>0</v>
      </c>
      <c r="I30" s="272"/>
      <c r="J30" s="272"/>
      <c r="K30" s="272"/>
      <c r="L30" s="273"/>
      <c r="M30" s="273"/>
      <c r="N30" s="272"/>
      <c r="O30" s="273"/>
      <c r="P30" s="273"/>
      <c r="Q30" s="274"/>
      <c r="R30" s="272">
        <f>SUM(S30:W30)</f>
        <v>0</v>
      </c>
      <c r="S30" s="273"/>
      <c r="T30" s="273"/>
      <c r="U30" s="273"/>
      <c r="V30" s="273"/>
      <c r="W30" s="273"/>
      <c r="X30" s="276"/>
      <c r="Y30" s="276"/>
      <c r="Z30" s="276"/>
      <c r="AA30" s="276"/>
      <c r="AB30" s="276"/>
      <c r="AC30" s="276"/>
      <c r="AD30" s="276"/>
      <c r="AE30" s="276"/>
    </row>
    <row r="31" spans="1:25" s="285" customFormat="1" ht="16.5" customHeight="1">
      <c r="A31" s="286" t="s">
        <v>219</v>
      </c>
      <c r="B31" s="280" t="s">
        <v>216</v>
      </c>
      <c r="C31" s="272"/>
      <c r="D31" s="272"/>
      <c r="E31" s="272">
        <f>IF(SUM(F31:G31)=H31+Q31,SUM(F31:G31),"Kiểm tra lại")</f>
        <v>0</v>
      </c>
      <c r="F31" s="272"/>
      <c r="G31" s="273"/>
      <c r="H31" s="272">
        <f>SUM(I31:P31)</f>
        <v>0</v>
      </c>
      <c r="I31" s="272"/>
      <c r="J31" s="272"/>
      <c r="K31" s="272"/>
      <c r="L31" s="273"/>
      <c r="M31" s="273"/>
      <c r="N31" s="272"/>
      <c r="O31" s="273"/>
      <c r="P31" s="273"/>
      <c r="Q31" s="274"/>
      <c r="R31" s="272">
        <f>SUM(S31:W31)</f>
        <v>0</v>
      </c>
      <c r="S31" s="273"/>
      <c r="T31" s="273"/>
      <c r="U31" s="273"/>
      <c r="V31" s="273"/>
      <c r="W31" s="273"/>
      <c r="Y31" s="285" t="s">
        <v>2</v>
      </c>
    </row>
    <row r="32" spans="1:31" s="253" customFormat="1" ht="16.5" customHeight="1">
      <c r="A32" s="277" t="s">
        <v>402</v>
      </c>
      <c r="B32" s="278" t="s">
        <v>357</v>
      </c>
      <c r="C32" s="405">
        <f>SUM(C33:C34)</f>
        <v>0</v>
      </c>
      <c r="D32" s="405">
        <f>SUM(D33:D34)</f>
        <v>0</v>
      </c>
      <c r="E32" s="405">
        <f>SUM(E33:E34)</f>
        <v>0</v>
      </c>
      <c r="F32" s="405">
        <f>SUM(F33:F34)</f>
        <v>0</v>
      </c>
      <c r="G32" s="405">
        <f>SUM(G33:G34)</f>
        <v>0</v>
      </c>
      <c r="H32" s="405">
        <f>SUM(H33:H34)</f>
        <v>0</v>
      </c>
      <c r="I32" s="405">
        <f>SUM(I33:I34)</f>
        <v>0</v>
      </c>
      <c r="J32" s="405">
        <f>SUM(J33:J34)</f>
        <v>0</v>
      </c>
      <c r="K32" s="405">
        <f>SUM(K33:K34)</f>
        <v>0</v>
      </c>
      <c r="L32" s="405">
        <f>SUM(L33:L34)</f>
        <v>0</v>
      </c>
      <c r="M32" s="405">
        <f>SUM(M33:M34)</f>
        <v>0</v>
      </c>
      <c r="N32" s="405">
        <f>SUM(N33:N34)</f>
        <v>0</v>
      </c>
      <c r="O32" s="405">
        <f>SUM(O33:O34)</f>
        <v>0</v>
      </c>
      <c r="P32" s="405">
        <f>SUM(P33:P34)</f>
        <v>0</v>
      </c>
      <c r="Q32" s="405">
        <f>SUM(Q33:Q34)</f>
        <v>0</v>
      </c>
      <c r="R32" s="405">
        <f>SUM(R33:R34)</f>
        <v>0</v>
      </c>
      <c r="S32" s="405">
        <f>SUM(S33:S34)</f>
        <v>0</v>
      </c>
      <c r="T32" s="405">
        <f>SUM(T33:T34)</f>
        <v>0</v>
      </c>
      <c r="U32" s="405">
        <f>SUM(U33:U34)</f>
        <v>0</v>
      </c>
      <c r="V32" s="405">
        <f>SUM(V33:V34)</f>
        <v>0</v>
      </c>
      <c r="W32" s="405">
        <f>SUM(W33:W34)</f>
        <v>0</v>
      </c>
      <c r="X32" s="276"/>
      <c r="Y32" s="276"/>
      <c r="Z32" s="276"/>
      <c r="AA32" s="276"/>
      <c r="AB32" s="276"/>
      <c r="AC32" s="276"/>
      <c r="AD32" s="276"/>
      <c r="AE32" s="276"/>
    </row>
    <row r="33" spans="1:31" s="253" customFormat="1" ht="16.5" customHeight="1">
      <c r="A33" s="286" t="s">
        <v>218</v>
      </c>
      <c r="B33" s="280" t="s">
        <v>215</v>
      </c>
      <c r="C33" s="272"/>
      <c r="D33" s="272"/>
      <c r="E33" s="272">
        <f>IF(SUM(F33:G33)=H33+Q33,SUM(F33:G33),"Kiểm tra lại")</f>
        <v>0</v>
      </c>
      <c r="F33" s="272"/>
      <c r="G33" s="273"/>
      <c r="H33" s="272">
        <f>SUM(I33:P33)</f>
        <v>0</v>
      </c>
      <c r="I33" s="272"/>
      <c r="J33" s="272"/>
      <c r="K33" s="272"/>
      <c r="L33" s="273"/>
      <c r="M33" s="273"/>
      <c r="N33" s="272"/>
      <c r="O33" s="273"/>
      <c r="P33" s="273"/>
      <c r="Q33" s="274"/>
      <c r="R33" s="272">
        <f>SUM(S33:W33)</f>
        <v>0</v>
      </c>
      <c r="S33" s="273"/>
      <c r="T33" s="273"/>
      <c r="U33" s="273"/>
      <c r="V33" s="273"/>
      <c r="W33" s="273"/>
      <c r="X33" s="276"/>
      <c r="Y33" s="276"/>
      <c r="Z33" s="276"/>
      <c r="AA33" s="276"/>
      <c r="AB33" s="276"/>
      <c r="AC33" s="276"/>
      <c r="AD33" s="276"/>
      <c r="AE33" s="276"/>
    </row>
    <row r="34" spans="1:25" s="285" customFormat="1" ht="16.5" customHeight="1">
      <c r="A34" s="286" t="s">
        <v>219</v>
      </c>
      <c r="B34" s="280" t="s">
        <v>216</v>
      </c>
      <c r="C34" s="272"/>
      <c r="D34" s="272"/>
      <c r="E34" s="272">
        <f>IF(SUM(F34:G34)=H34+Q34,SUM(F34:G34),"Kiểm tra lại")</f>
        <v>0</v>
      </c>
      <c r="F34" s="272"/>
      <c r="G34" s="273"/>
      <c r="H34" s="272">
        <f>SUM(I34:P34)</f>
        <v>0</v>
      </c>
      <c r="I34" s="272"/>
      <c r="J34" s="272"/>
      <c r="K34" s="272"/>
      <c r="L34" s="273"/>
      <c r="M34" s="273"/>
      <c r="N34" s="272"/>
      <c r="O34" s="273"/>
      <c r="P34" s="273"/>
      <c r="Q34" s="274"/>
      <c r="R34" s="272">
        <f>SUM(S34:W34)</f>
        <v>0</v>
      </c>
      <c r="S34" s="273"/>
      <c r="T34" s="273"/>
      <c r="U34" s="273"/>
      <c r="V34" s="273"/>
      <c r="W34" s="273"/>
      <c r="Y34" s="285" t="s">
        <v>2</v>
      </c>
    </row>
    <row r="35" spans="1:31" s="253" customFormat="1" ht="16.5" customHeight="1">
      <c r="A35" s="277" t="s">
        <v>403</v>
      </c>
      <c r="B35" s="278" t="s">
        <v>358</v>
      </c>
      <c r="C35" s="405">
        <f>SUM(C36:C37)</f>
        <v>0</v>
      </c>
      <c r="D35" s="405">
        <f>SUM(D36:D37)</f>
        <v>0</v>
      </c>
      <c r="E35" s="405">
        <f>SUM(E36:E37)</f>
        <v>0</v>
      </c>
      <c r="F35" s="405">
        <f>SUM(F36:F37)</f>
        <v>0</v>
      </c>
      <c r="G35" s="405">
        <f>SUM(G36:G37)</f>
        <v>0</v>
      </c>
      <c r="H35" s="405">
        <f>SUM(H36:H37)</f>
        <v>0</v>
      </c>
      <c r="I35" s="405">
        <f>SUM(I36:I37)</f>
        <v>0</v>
      </c>
      <c r="J35" s="405">
        <f>SUM(J36:J37)</f>
        <v>0</v>
      </c>
      <c r="K35" s="405">
        <f>SUM(K36:K37)</f>
        <v>0</v>
      </c>
      <c r="L35" s="405">
        <f>SUM(L36:L37)</f>
        <v>0</v>
      </c>
      <c r="M35" s="405">
        <f>SUM(M36:M37)</f>
        <v>0</v>
      </c>
      <c r="N35" s="405">
        <f>SUM(N36:N37)</f>
        <v>0</v>
      </c>
      <c r="O35" s="405">
        <f>SUM(O36:O37)</f>
        <v>0</v>
      </c>
      <c r="P35" s="405">
        <f>SUM(P36:P37)</f>
        <v>0</v>
      </c>
      <c r="Q35" s="405">
        <f>SUM(Q36:Q37)</f>
        <v>0</v>
      </c>
      <c r="R35" s="405">
        <f>SUM(R36:R37)</f>
        <v>0</v>
      </c>
      <c r="S35" s="405">
        <f>SUM(S36:S37)</f>
        <v>0</v>
      </c>
      <c r="T35" s="405">
        <f>SUM(T36:T37)</f>
        <v>0</v>
      </c>
      <c r="U35" s="405">
        <f>SUM(U36:U37)</f>
        <v>0</v>
      </c>
      <c r="V35" s="405">
        <f>SUM(V36:V37)</f>
        <v>0</v>
      </c>
      <c r="W35" s="405">
        <f>SUM(W36:W37)</f>
        <v>0</v>
      </c>
      <c r="X35" s="276"/>
      <c r="Y35" s="276"/>
      <c r="Z35" s="276"/>
      <c r="AA35" s="276"/>
      <c r="AB35" s="276"/>
      <c r="AC35" s="276"/>
      <c r="AD35" s="276"/>
      <c r="AE35" s="276"/>
    </row>
    <row r="36" spans="1:31" s="253" customFormat="1" ht="16.5" customHeight="1">
      <c r="A36" s="286" t="s">
        <v>218</v>
      </c>
      <c r="B36" s="280" t="s">
        <v>215</v>
      </c>
      <c r="C36" s="272"/>
      <c r="D36" s="272"/>
      <c r="E36" s="272">
        <f>IF(SUM(F36:G36)=H36+Q36,SUM(F36:G36),"Kiểm tra lại")</f>
        <v>0</v>
      </c>
      <c r="F36" s="272"/>
      <c r="G36" s="273"/>
      <c r="H36" s="272">
        <f>SUM(I36:P36)</f>
        <v>0</v>
      </c>
      <c r="I36" s="272"/>
      <c r="J36" s="272"/>
      <c r="K36" s="272"/>
      <c r="L36" s="273"/>
      <c r="M36" s="273"/>
      <c r="N36" s="272"/>
      <c r="O36" s="273"/>
      <c r="P36" s="273"/>
      <c r="Q36" s="274"/>
      <c r="R36" s="272">
        <f>SUM(S36:W36)</f>
        <v>0</v>
      </c>
      <c r="S36" s="273"/>
      <c r="T36" s="273"/>
      <c r="U36" s="273"/>
      <c r="V36" s="273"/>
      <c r="W36" s="273"/>
      <c r="X36" s="276"/>
      <c r="Y36" s="276"/>
      <c r="Z36" s="276"/>
      <c r="AA36" s="276"/>
      <c r="AB36" s="276"/>
      <c r="AC36" s="276"/>
      <c r="AD36" s="276"/>
      <c r="AE36" s="276"/>
    </row>
    <row r="37" spans="1:25" s="285" customFormat="1" ht="16.5" customHeight="1">
      <c r="A37" s="286" t="s">
        <v>219</v>
      </c>
      <c r="B37" s="280" t="s">
        <v>216</v>
      </c>
      <c r="C37" s="272"/>
      <c r="D37" s="272"/>
      <c r="E37" s="272">
        <f>IF(SUM(F37:G37)=H37+Q37,SUM(F37:G37),"Kiểm tra lại")</f>
        <v>0</v>
      </c>
      <c r="F37" s="272"/>
      <c r="G37" s="273"/>
      <c r="H37" s="272">
        <f>SUM(I37:P37)</f>
        <v>0</v>
      </c>
      <c r="I37" s="272"/>
      <c r="J37" s="272"/>
      <c r="K37" s="272"/>
      <c r="L37" s="273"/>
      <c r="M37" s="273"/>
      <c r="N37" s="272"/>
      <c r="O37" s="273"/>
      <c r="P37" s="273"/>
      <c r="Q37" s="274"/>
      <c r="R37" s="272">
        <f>SUM(S37:W37)</f>
        <v>0</v>
      </c>
      <c r="S37" s="273"/>
      <c r="T37" s="273"/>
      <c r="U37" s="273"/>
      <c r="V37" s="273"/>
      <c r="W37" s="273"/>
      <c r="Y37" s="285" t="s">
        <v>2</v>
      </c>
    </row>
    <row r="38" spans="1:31" s="253" customFormat="1" ht="16.5" customHeight="1">
      <c r="A38" s="277" t="s">
        <v>404</v>
      </c>
      <c r="B38" s="278" t="s">
        <v>359</v>
      </c>
      <c r="C38" s="405">
        <f>SUM(C39:C40)</f>
        <v>0</v>
      </c>
      <c r="D38" s="405">
        <f>SUM(D39:D40)</f>
        <v>0</v>
      </c>
      <c r="E38" s="405">
        <f>SUM(E39:E40)</f>
        <v>0</v>
      </c>
      <c r="F38" s="405">
        <f>SUM(F39:F40)</f>
        <v>0</v>
      </c>
      <c r="G38" s="405">
        <f>SUM(G39:G40)</f>
        <v>0</v>
      </c>
      <c r="H38" s="405">
        <f>SUM(H39:H40)</f>
        <v>0</v>
      </c>
      <c r="I38" s="405">
        <f>SUM(I39:I40)</f>
        <v>0</v>
      </c>
      <c r="J38" s="405">
        <f>SUM(J39:J40)</f>
        <v>0</v>
      </c>
      <c r="K38" s="405">
        <f>SUM(K39:K40)</f>
        <v>0</v>
      </c>
      <c r="L38" s="405">
        <f>SUM(L39:L40)</f>
        <v>0</v>
      </c>
      <c r="M38" s="405">
        <f>SUM(M39:M40)</f>
        <v>0</v>
      </c>
      <c r="N38" s="405">
        <f>SUM(N39:N40)</f>
        <v>0</v>
      </c>
      <c r="O38" s="405">
        <f>SUM(O39:O40)</f>
        <v>0</v>
      </c>
      <c r="P38" s="405">
        <f>SUM(P39:P40)</f>
        <v>0</v>
      </c>
      <c r="Q38" s="405">
        <f>SUM(Q39:Q40)</f>
        <v>0</v>
      </c>
      <c r="R38" s="405">
        <f>SUM(R39:R40)</f>
        <v>0</v>
      </c>
      <c r="S38" s="405">
        <f>SUM(S39:S40)</f>
        <v>0</v>
      </c>
      <c r="T38" s="405">
        <f>SUM(T39:T40)</f>
        <v>0</v>
      </c>
      <c r="U38" s="405">
        <f>SUM(U39:U40)</f>
        <v>0</v>
      </c>
      <c r="V38" s="405">
        <f>SUM(V39:V40)</f>
        <v>0</v>
      </c>
      <c r="W38" s="405">
        <f>SUM(W39:W40)</f>
        <v>0</v>
      </c>
      <c r="X38" s="276"/>
      <c r="Y38" s="276"/>
      <c r="Z38" s="276"/>
      <c r="AA38" s="276"/>
      <c r="AB38" s="276"/>
      <c r="AC38" s="276"/>
      <c r="AD38" s="276"/>
      <c r="AE38" s="276"/>
    </row>
    <row r="39" spans="1:31" s="253" customFormat="1" ht="16.5" customHeight="1">
      <c r="A39" s="286" t="s">
        <v>218</v>
      </c>
      <c r="B39" s="280" t="s">
        <v>215</v>
      </c>
      <c r="C39" s="272"/>
      <c r="D39" s="272"/>
      <c r="E39" s="272">
        <f>IF(SUM(F39:G39)=H39+Q39,SUM(F39:G39),"Kiểm tra lại")</f>
        <v>0</v>
      </c>
      <c r="F39" s="272"/>
      <c r="G39" s="273"/>
      <c r="H39" s="272">
        <f>SUM(I39:P39)</f>
        <v>0</v>
      </c>
      <c r="I39" s="272"/>
      <c r="J39" s="272"/>
      <c r="K39" s="272"/>
      <c r="L39" s="273"/>
      <c r="M39" s="273"/>
      <c r="N39" s="272"/>
      <c r="O39" s="273"/>
      <c r="P39" s="273"/>
      <c r="Q39" s="274"/>
      <c r="R39" s="272">
        <f>SUM(S39:W39)</f>
        <v>0</v>
      </c>
      <c r="S39" s="273"/>
      <c r="T39" s="273"/>
      <c r="U39" s="273"/>
      <c r="V39" s="273"/>
      <c r="W39" s="273"/>
      <c r="X39" s="276"/>
      <c r="Y39" s="276"/>
      <c r="Z39" s="276"/>
      <c r="AA39" s="276"/>
      <c r="AB39" s="276"/>
      <c r="AC39" s="276"/>
      <c r="AD39" s="276"/>
      <c r="AE39" s="276"/>
    </row>
    <row r="40" spans="1:25" s="285" customFormat="1" ht="16.5" customHeight="1">
      <c r="A40" s="286" t="s">
        <v>219</v>
      </c>
      <c r="B40" s="280" t="s">
        <v>216</v>
      </c>
      <c r="C40" s="272"/>
      <c r="D40" s="272"/>
      <c r="E40" s="272">
        <f>IF(SUM(F40:G40)=H40+Q40,SUM(F40:G40),"Kiểm tra lại")</f>
        <v>0</v>
      </c>
      <c r="F40" s="272"/>
      <c r="G40" s="273"/>
      <c r="H40" s="272">
        <f>SUM(I40:P40)</f>
        <v>0</v>
      </c>
      <c r="I40" s="272"/>
      <c r="J40" s="272"/>
      <c r="K40" s="272"/>
      <c r="L40" s="273"/>
      <c r="M40" s="273"/>
      <c r="N40" s="272"/>
      <c r="O40" s="273"/>
      <c r="P40" s="273"/>
      <c r="Q40" s="274"/>
      <c r="R40" s="272">
        <f>SUM(S40:W40)</f>
        <v>0</v>
      </c>
      <c r="S40" s="273"/>
      <c r="T40" s="273"/>
      <c r="U40" s="273"/>
      <c r="V40" s="273"/>
      <c r="W40" s="273"/>
      <c r="Y40" s="285" t="s">
        <v>2</v>
      </c>
    </row>
    <row r="41" spans="1:31" s="253" customFormat="1" ht="16.5" customHeight="1">
      <c r="A41" s="277" t="s">
        <v>405</v>
      </c>
      <c r="B41" s="278" t="s">
        <v>406</v>
      </c>
      <c r="C41" s="405">
        <f>SUM(C42:C43)</f>
        <v>2</v>
      </c>
      <c r="D41" s="405">
        <f>SUM(D42:D43)</f>
        <v>0</v>
      </c>
      <c r="E41" s="405">
        <f>SUM(E42:E43)</f>
        <v>0</v>
      </c>
      <c r="F41" s="405">
        <f>SUM(F42:F43)</f>
        <v>0</v>
      </c>
      <c r="G41" s="405">
        <f>SUM(G42:G43)</f>
        <v>0</v>
      </c>
      <c r="H41" s="405">
        <f>SUM(H42:H43)</f>
        <v>0</v>
      </c>
      <c r="I41" s="405">
        <f>SUM(I42:I43)</f>
        <v>0</v>
      </c>
      <c r="J41" s="405">
        <f>SUM(J42:J43)</f>
        <v>0</v>
      </c>
      <c r="K41" s="405">
        <f>SUM(K42:K43)</f>
        <v>0</v>
      </c>
      <c r="L41" s="405">
        <f>SUM(L42:L43)</f>
        <v>0</v>
      </c>
      <c r="M41" s="405">
        <f>SUM(M42:M43)</f>
        <v>0</v>
      </c>
      <c r="N41" s="405">
        <f>SUM(N42:N43)</f>
        <v>0</v>
      </c>
      <c r="O41" s="405">
        <f>SUM(O42:O43)</f>
        <v>0</v>
      </c>
      <c r="P41" s="405">
        <f>SUM(P42:P43)</f>
        <v>0</v>
      </c>
      <c r="Q41" s="405">
        <f>SUM(Q42:Q43)</f>
        <v>0</v>
      </c>
      <c r="R41" s="405">
        <f>SUM(R42:R43)</f>
        <v>0</v>
      </c>
      <c r="S41" s="405">
        <f>SUM(S42:S43)</f>
        <v>0</v>
      </c>
      <c r="T41" s="405">
        <f>SUM(T42:T43)</f>
        <v>0</v>
      </c>
      <c r="U41" s="405">
        <f>SUM(U42:U43)</f>
        <v>0</v>
      </c>
      <c r="V41" s="405">
        <f>SUM(V42:V43)</f>
        <v>0</v>
      </c>
      <c r="W41" s="405">
        <f>SUM(W42:W43)</f>
        <v>0</v>
      </c>
      <c r="X41" s="276"/>
      <c r="Y41" s="276"/>
      <c r="Z41" s="276"/>
      <c r="AA41" s="276"/>
      <c r="AB41" s="276"/>
      <c r="AC41" s="276"/>
      <c r="AD41" s="276"/>
      <c r="AE41" s="276"/>
    </row>
    <row r="42" spans="1:31" s="253" customFormat="1" ht="16.5" customHeight="1">
      <c r="A42" s="286" t="s">
        <v>218</v>
      </c>
      <c r="B42" s="280" t="s">
        <v>215</v>
      </c>
      <c r="C42" s="272">
        <v>2</v>
      </c>
      <c r="D42" s="272"/>
      <c r="E42" s="272">
        <f>IF(SUM(F42:G42)=H42+Q42,SUM(F42:G42),"Kiểm tra lại")</f>
        <v>0</v>
      </c>
      <c r="F42" s="272"/>
      <c r="G42" s="273"/>
      <c r="H42" s="272">
        <f>SUM(I42:P42)</f>
        <v>0</v>
      </c>
      <c r="I42" s="272"/>
      <c r="J42" s="272"/>
      <c r="K42" s="272"/>
      <c r="L42" s="273"/>
      <c r="M42" s="273"/>
      <c r="N42" s="272"/>
      <c r="O42" s="273"/>
      <c r="P42" s="273"/>
      <c r="Q42" s="274"/>
      <c r="R42" s="272">
        <f>SUM(S42:W42)</f>
        <v>0</v>
      </c>
      <c r="S42" s="273"/>
      <c r="T42" s="273"/>
      <c r="U42" s="273"/>
      <c r="V42" s="273"/>
      <c r="W42" s="273"/>
      <c r="X42" s="276"/>
      <c r="Y42" s="276"/>
      <c r="Z42" s="276"/>
      <c r="AA42" s="276"/>
      <c r="AB42" s="276"/>
      <c r="AC42" s="276"/>
      <c r="AD42" s="276"/>
      <c r="AE42" s="276"/>
    </row>
    <row r="43" spans="1:25" s="285" customFormat="1" ht="16.5" customHeight="1">
      <c r="A43" s="286" t="s">
        <v>219</v>
      </c>
      <c r="B43" s="280" t="s">
        <v>216</v>
      </c>
      <c r="C43" s="272"/>
      <c r="D43" s="272"/>
      <c r="E43" s="272">
        <f>IF(SUM(F43:G43)=H43+Q43,SUM(F43:G43),"Kiểm tra lại")</f>
        <v>0</v>
      </c>
      <c r="F43" s="272"/>
      <c r="G43" s="273"/>
      <c r="H43" s="272">
        <f>SUM(I43:P43)</f>
        <v>0</v>
      </c>
      <c r="I43" s="272"/>
      <c r="J43" s="272"/>
      <c r="K43" s="272"/>
      <c r="L43" s="273"/>
      <c r="M43" s="273"/>
      <c r="N43" s="272"/>
      <c r="O43" s="273"/>
      <c r="P43" s="273"/>
      <c r="Q43" s="274"/>
      <c r="R43" s="272">
        <f>SUM(S43:W43)</f>
        <v>0</v>
      </c>
      <c r="S43" s="273"/>
      <c r="T43" s="273"/>
      <c r="U43" s="273"/>
      <c r="V43" s="273"/>
      <c r="W43" s="273"/>
      <c r="Y43" s="285" t="s">
        <v>2</v>
      </c>
    </row>
    <row r="44" spans="1:23" s="344" customFormat="1" ht="18" customHeight="1">
      <c r="A44" s="346"/>
      <c r="B44" s="607" t="str">
        <f>TT!C7</f>
        <v>Quảng Trị, ngày 02 tháng 4 năm 2021</v>
      </c>
      <c r="C44" s="607"/>
      <c r="D44" s="607"/>
      <c r="E44" s="607"/>
      <c r="F44" s="607"/>
      <c r="G44" s="607"/>
      <c r="H44" s="347"/>
      <c r="I44" s="347"/>
      <c r="J44" s="347"/>
      <c r="K44" s="348"/>
      <c r="L44" s="349"/>
      <c r="M44" s="349"/>
      <c r="N44" s="348"/>
      <c r="O44" s="349"/>
      <c r="P44" s="627" t="str">
        <f>TT!C4</f>
        <v>Quảng Trị, ngày 02 tháng 4 năm 2021</v>
      </c>
      <c r="Q44" s="627"/>
      <c r="R44" s="627"/>
      <c r="S44" s="627"/>
      <c r="T44" s="627"/>
      <c r="U44" s="627"/>
      <c r="V44" s="627"/>
      <c r="W44" s="350"/>
    </row>
    <row r="45" spans="1:23" ht="31.5" customHeight="1">
      <c r="A45" s="125"/>
      <c r="B45" s="598" t="s">
        <v>290</v>
      </c>
      <c r="C45" s="598"/>
      <c r="D45" s="598"/>
      <c r="E45" s="598"/>
      <c r="F45" s="598"/>
      <c r="G45" s="598"/>
      <c r="H45" s="263"/>
      <c r="I45" s="263"/>
      <c r="J45" s="263"/>
      <c r="K45" s="288"/>
      <c r="L45" s="288"/>
      <c r="M45" s="288"/>
      <c r="N45" s="289"/>
      <c r="O45" s="287"/>
      <c r="P45" s="628" t="str">
        <f>TT!C5</f>
        <v>KT.CỤC TRƯỞNG
PHÓ CỤC TRƯỞNG</v>
      </c>
      <c r="Q45" s="628"/>
      <c r="R45" s="628"/>
      <c r="S45" s="628"/>
      <c r="T45" s="628"/>
      <c r="U45" s="628"/>
      <c r="V45" s="628"/>
      <c r="W45" s="287"/>
    </row>
    <row r="46" spans="2:22" ht="18" customHeight="1">
      <c r="B46" s="251"/>
      <c r="C46" s="251"/>
      <c r="D46" s="252"/>
      <c r="E46" s="252"/>
      <c r="F46" s="252"/>
      <c r="G46" s="251"/>
      <c r="H46" s="251"/>
      <c r="I46" s="251"/>
      <c r="J46" s="251"/>
      <c r="K46" s="252"/>
      <c r="L46" s="252"/>
      <c r="M46" s="252"/>
      <c r="N46" s="252"/>
      <c r="O46" s="252"/>
      <c r="P46" s="290"/>
      <c r="Q46" s="290"/>
      <c r="R46" s="290"/>
      <c r="S46" s="290"/>
      <c r="T46" s="290"/>
      <c r="U46" s="290"/>
      <c r="V46" s="290"/>
    </row>
    <row r="47" spans="2:22" ht="28.5" customHeight="1">
      <c r="B47" s="251"/>
      <c r="C47" s="251"/>
      <c r="D47" s="252"/>
      <c r="E47" s="252"/>
      <c r="F47" s="252"/>
      <c r="G47" s="251"/>
      <c r="H47" s="251"/>
      <c r="I47" s="251"/>
      <c r="J47" s="251"/>
      <c r="K47" s="252"/>
      <c r="L47" s="252"/>
      <c r="M47" s="252"/>
      <c r="N47" s="252"/>
      <c r="O47" s="252"/>
      <c r="P47" s="290"/>
      <c r="Q47" s="290"/>
      <c r="R47" s="290"/>
      <c r="S47" s="290"/>
      <c r="T47" s="290"/>
      <c r="U47" s="290"/>
      <c r="V47" s="290"/>
    </row>
    <row r="48" spans="2:22" ht="18" customHeight="1">
      <c r="B48" s="251"/>
      <c r="C48" s="251"/>
      <c r="D48" s="252"/>
      <c r="E48" s="252"/>
      <c r="F48" s="252"/>
      <c r="G48" s="251"/>
      <c r="H48" s="251"/>
      <c r="I48" s="251"/>
      <c r="J48" s="251"/>
      <c r="K48" s="252"/>
      <c r="L48" s="252"/>
      <c r="M48" s="252"/>
      <c r="N48" s="252"/>
      <c r="O48" s="252"/>
      <c r="P48" s="290"/>
      <c r="Q48" s="290"/>
      <c r="R48" s="290"/>
      <c r="S48" s="290"/>
      <c r="T48" s="290"/>
      <c r="U48" s="290"/>
      <c r="V48" s="290"/>
    </row>
    <row r="49" spans="2:22" ht="18" customHeight="1">
      <c r="B49" s="599" t="str">
        <f>TT!C6</f>
        <v>Nguyễn Minh Tuệ</v>
      </c>
      <c r="C49" s="599"/>
      <c r="D49" s="599"/>
      <c r="E49" s="599"/>
      <c r="F49" s="599"/>
      <c r="G49" s="599"/>
      <c r="H49" s="264"/>
      <c r="I49" s="264"/>
      <c r="J49" s="264"/>
      <c r="K49" s="252"/>
      <c r="L49" s="252"/>
      <c r="M49" s="252"/>
      <c r="N49" s="252"/>
      <c r="O49" s="252"/>
      <c r="P49" s="623" t="str">
        <f>TT!C3</f>
        <v>Mai Anh Tuấn</v>
      </c>
      <c r="Q49" s="623"/>
      <c r="R49" s="623"/>
      <c r="S49" s="623"/>
      <c r="T49" s="623"/>
      <c r="U49" s="623"/>
      <c r="V49" s="623"/>
    </row>
  </sheetData>
  <sheetProtection/>
  <mergeCells count="34">
    <mergeCell ref="P49:V49"/>
    <mergeCell ref="B44:G44"/>
    <mergeCell ref="B45:G45"/>
    <mergeCell ref="B49:G49"/>
    <mergeCell ref="B3:B7"/>
    <mergeCell ref="P44:V44"/>
    <mergeCell ref="P45:V45"/>
    <mergeCell ref="P6:P7"/>
    <mergeCell ref="V5:V7"/>
    <mergeCell ref="Q5:Q7"/>
    <mergeCell ref="S5:S7"/>
    <mergeCell ref="T5:T7"/>
    <mergeCell ref="I5:P5"/>
    <mergeCell ref="A1:E1"/>
    <mergeCell ref="F1:Q1"/>
    <mergeCell ref="R1:W1"/>
    <mergeCell ref="R2:W2"/>
    <mergeCell ref="C3:C7"/>
    <mergeCell ref="D3:D7"/>
    <mergeCell ref="E3:Q3"/>
    <mergeCell ref="R3:W3"/>
    <mergeCell ref="E4:G5"/>
    <mergeCell ref="H4:Q4"/>
    <mergeCell ref="R4:R7"/>
    <mergeCell ref="S4:W4"/>
    <mergeCell ref="H5:H7"/>
    <mergeCell ref="I6:K6"/>
    <mergeCell ref="L6:N6"/>
    <mergeCell ref="O6:O7"/>
    <mergeCell ref="W5:W7"/>
    <mergeCell ref="U5:U7"/>
    <mergeCell ref="F6:G6"/>
    <mergeCell ref="A3:A7"/>
    <mergeCell ref="E6:E7"/>
  </mergeCells>
  <printOptions/>
  <pageMargins left="0.33" right="0.31496062992126" top="0.42" bottom="0.39" header="0.31496062992126" footer="0.31496062992126"/>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70C0"/>
  </sheetPr>
  <dimension ref="A1:V27"/>
  <sheetViews>
    <sheetView view="pageBreakPreview" zoomScaleSheetLayoutView="100" zoomScalePageLayoutView="0" workbookViewId="0" topLeftCell="A19">
      <selection activeCell="W13" sqref="W13"/>
    </sheetView>
  </sheetViews>
  <sheetFormatPr defaultColWidth="9.00390625" defaultRowHeight="15.75"/>
  <cols>
    <col min="1" max="1" width="3.875" style="0" customWidth="1"/>
    <col min="2" max="2" width="20.125" style="0" customWidth="1"/>
    <col min="3" max="3" width="5.25390625" style="119" bestFit="1" customWidth="1"/>
    <col min="4" max="4" width="4.25390625" style="119" bestFit="1" customWidth="1"/>
    <col min="5" max="5" width="4.625" style="119" bestFit="1" customWidth="1"/>
    <col min="6" max="6" width="5.625" style="119" bestFit="1" customWidth="1"/>
    <col min="7" max="7" width="6.125" style="119" bestFit="1" customWidth="1"/>
    <col min="8" max="8" width="4.625" style="119" bestFit="1" customWidth="1"/>
    <col min="9" max="9" width="5.25390625" style="119" bestFit="1" customWidth="1"/>
    <col min="10" max="10" width="6.125" style="119" bestFit="1" customWidth="1"/>
    <col min="11" max="11" width="4.625" style="119" bestFit="1" customWidth="1"/>
    <col min="12" max="12" width="5.75390625" style="119" bestFit="1" customWidth="1"/>
    <col min="13" max="13" width="6.625" style="119" bestFit="1" customWidth="1"/>
    <col min="14" max="14" width="5.00390625" style="119" bestFit="1" customWidth="1"/>
    <col min="15" max="15" width="6.375" style="119" bestFit="1" customWidth="1"/>
    <col min="16" max="16" width="5.75390625" style="119" bestFit="1" customWidth="1"/>
    <col min="17" max="21" width="7.875" style="119" customWidth="1"/>
  </cols>
  <sheetData>
    <row r="1" spans="1:21" ht="67.5" customHeight="1">
      <c r="A1" s="510" t="s">
        <v>332</v>
      </c>
      <c r="B1" s="510"/>
      <c r="C1" s="510"/>
      <c r="D1" s="510"/>
      <c r="E1" s="510"/>
      <c r="F1" s="419" t="s">
        <v>414</v>
      </c>
      <c r="G1" s="419"/>
      <c r="H1" s="419"/>
      <c r="I1" s="419"/>
      <c r="J1" s="419"/>
      <c r="K1" s="419"/>
      <c r="L1" s="419"/>
      <c r="M1" s="419"/>
      <c r="N1" s="419"/>
      <c r="O1" s="419"/>
      <c r="P1" s="419"/>
      <c r="Q1" s="462" t="str">
        <f>TT!C2</f>
        <v>Đơn vị  báo cáo: 
Đơn vị nhận báo cáo: </v>
      </c>
      <c r="R1" s="462"/>
      <c r="S1" s="462"/>
      <c r="T1" s="462"/>
      <c r="U1" s="462"/>
    </row>
    <row r="2" spans="17:21" ht="15.75" customHeight="1">
      <c r="Q2" s="617" t="s">
        <v>221</v>
      </c>
      <c r="R2" s="617"/>
      <c r="S2" s="617"/>
      <c r="T2" s="617"/>
      <c r="U2" s="617"/>
    </row>
    <row r="3" spans="1:21" ht="18.75" customHeight="1">
      <c r="A3" s="633" t="s">
        <v>136</v>
      </c>
      <c r="B3" s="633" t="s">
        <v>157</v>
      </c>
      <c r="C3" s="635" t="s">
        <v>222</v>
      </c>
      <c r="D3" s="635"/>
      <c r="E3" s="635"/>
      <c r="F3" s="635" t="s">
        <v>223</v>
      </c>
      <c r="G3" s="635"/>
      <c r="H3" s="635"/>
      <c r="I3" s="635" t="s">
        <v>224</v>
      </c>
      <c r="J3" s="635"/>
      <c r="K3" s="635"/>
      <c r="L3" s="635" t="s">
        <v>225</v>
      </c>
      <c r="M3" s="635"/>
      <c r="N3" s="635"/>
      <c r="O3" s="635"/>
      <c r="P3" s="635"/>
      <c r="Q3" s="635"/>
      <c r="R3" s="635"/>
      <c r="S3" s="635" t="s">
        <v>226</v>
      </c>
      <c r="T3" s="635"/>
      <c r="U3" s="635"/>
    </row>
    <row r="4" spans="1:21" ht="18.75" customHeight="1">
      <c r="A4" s="640"/>
      <c r="B4" s="640"/>
      <c r="C4" s="635"/>
      <c r="D4" s="635"/>
      <c r="E4" s="635"/>
      <c r="F4" s="635"/>
      <c r="G4" s="635"/>
      <c r="H4" s="635"/>
      <c r="I4" s="635"/>
      <c r="J4" s="635"/>
      <c r="K4" s="635"/>
      <c r="L4" s="635" t="s">
        <v>227</v>
      </c>
      <c r="M4" s="635"/>
      <c r="N4" s="635"/>
      <c r="O4" s="635"/>
      <c r="P4" s="635" t="s">
        <v>228</v>
      </c>
      <c r="Q4" s="635"/>
      <c r="R4" s="635"/>
      <c r="S4" s="635"/>
      <c r="T4" s="635"/>
      <c r="U4" s="635"/>
    </row>
    <row r="5" spans="1:21" ht="18.75" customHeight="1">
      <c r="A5" s="640"/>
      <c r="B5" s="640"/>
      <c r="C5" s="635"/>
      <c r="D5" s="635"/>
      <c r="E5" s="635"/>
      <c r="F5" s="635"/>
      <c r="G5" s="635"/>
      <c r="H5" s="635"/>
      <c r="I5" s="635"/>
      <c r="J5" s="635"/>
      <c r="K5" s="635"/>
      <c r="L5" s="633" t="s">
        <v>12</v>
      </c>
      <c r="M5" s="635" t="s">
        <v>4</v>
      </c>
      <c r="N5" s="635"/>
      <c r="O5" s="635"/>
      <c r="P5" s="633" t="s">
        <v>12</v>
      </c>
      <c r="Q5" s="635" t="s">
        <v>4</v>
      </c>
      <c r="R5" s="635"/>
      <c r="S5" s="635"/>
      <c r="T5" s="635"/>
      <c r="U5" s="635"/>
    </row>
    <row r="6" spans="1:21" ht="48" customHeight="1">
      <c r="A6" s="640"/>
      <c r="B6" s="640"/>
      <c r="C6" s="633" t="s">
        <v>229</v>
      </c>
      <c r="D6" s="633" t="s">
        <v>230</v>
      </c>
      <c r="E6" s="633" t="s">
        <v>231</v>
      </c>
      <c r="F6" s="633" t="s">
        <v>232</v>
      </c>
      <c r="G6" s="633" t="s">
        <v>230</v>
      </c>
      <c r="H6" s="633" t="s">
        <v>231</v>
      </c>
      <c r="I6" s="633" t="s">
        <v>229</v>
      </c>
      <c r="J6" s="633" t="s">
        <v>230</v>
      </c>
      <c r="K6" s="633" t="s">
        <v>231</v>
      </c>
      <c r="L6" s="640"/>
      <c r="M6" s="633" t="s">
        <v>215</v>
      </c>
      <c r="N6" s="633" t="s">
        <v>216</v>
      </c>
      <c r="O6" s="633" t="s">
        <v>233</v>
      </c>
      <c r="P6" s="640"/>
      <c r="Q6" s="633" t="s">
        <v>234</v>
      </c>
      <c r="R6" s="633" t="s">
        <v>235</v>
      </c>
      <c r="S6" s="633" t="s">
        <v>12</v>
      </c>
      <c r="T6" s="633" t="s">
        <v>236</v>
      </c>
      <c r="U6" s="633" t="s">
        <v>198</v>
      </c>
    </row>
    <row r="7" spans="1:21" ht="15.75">
      <c r="A7" s="634"/>
      <c r="B7" s="634"/>
      <c r="C7" s="634"/>
      <c r="D7" s="634"/>
      <c r="E7" s="634"/>
      <c r="F7" s="634"/>
      <c r="G7" s="634"/>
      <c r="H7" s="634"/>
      <c r="I7" s="634"/>
      <c r="J7" s="634"/>
      <c r="K7" s="634"/>
      <c r="L7" s="634"/>
      <c r="M7" s="634"/>
      <c r="N7" s="634"/>
      <c r="O7" s="634"/>
      <c r="P7" s="634"/>
      <c r="Q7" s="634"/>
      <c r="R7" s="634"/>
      <c r="S7" s="634"/>
      <c r="T7" s="634"/>
      <c r="U7" s="634"/>
    </row>
    <row r="8" spans="1:21" ht="15.75">
      <c r="A8" s="638" t="s">
        <v>3</v>
      </c>
      <c r="B8" s="638"/>
      <c r="C8" s="120">
        <v>1</v>
      </c>
      <c r="D8" s="121">
        <v>2</v>
      </c>
      <c r="E8" s="121">
        <v>3</v>
      </c>
      <c r="F8" s="121">
        <v>4</v>
      </c>
      <c r="G8" s="121">
        <v>5</v>
      </c>
      <c r="H8" s="121">
        <v>6</v>
      </c>
      <c r="I8" s="121">
        <v>7</v>
      </c>
      <c r="J8" s="121">
        <v>8</v>
      </c>
      <c r="K8" s="121">
        <v>9</v>
      </c>
      <c r="L8" s="121">
        <v>10</v>
      </c>
      <c r="M8" s="121">
        <v>11</v>
      </c>
      <c r="N8" s="121">
        <v>12</v>
      </c>
      <c r="O8" s="121">
        <v>13</v>
      </c>
      <c r="P8" s="121">
        <v>14</v>
      </c>
      <c r="Q8" s="121">
        <v>15</v>
      </c>
      <c r="R8" s="121">
        <v>16</v>
      </c>
      <c r="S8" s="121">
        <v>17</v>
      </c>
      <c r="T8" s="121">
        <v>18</v>
      </c>
      <c r="U8" s="121">
        <v>19</v>
      </c>
    </row>
    <row r="9" spans="1:21" s="292" customFormat="1" ht="22.5" customHeight="1">
      <c r="A9" s="639" t="s">
        <v>12</v>
      </c>
      <c r="B9" s="639"/>
      <c r="C9" s="406">
        <f>SUM(C10:C19)</f>
        <v>13</v>
      </c>
      <c r="D9" s="406">
        <f aca="true" t="shared" si="0" ref="D9:U9">SUM(D10:D19)</f>
        <v>14</v>
      </c>
      <c r="E9" s="406">
        <f t="shared" si="0"/>
        <v>13</v>
      </c>
      <c r="F9" s="406">
        <f t="shared" si="0"/>
        <v>0</v>
      </c>
      <c r="G9" s="406">
        <f t="shared" si="0"/>
        <v>0</v>
      </c>
      <c r="H9" s="406">
        <f t="shared" si="0"/>
        <v>0</v>
      </c>
      <c r="I9" s="406">
        <f t="shared" si="0"/>
        <v>8</v>
      </c>
      <c r="J9" s="406">
        <f t="shared" si="0"/>
        <v>9</v>
      </c>
      <c r="K9" s="406">
        <f t="shared" si="0"/>
        <v>8</v>
      </c>
      <c r="L9" s="406">
        <f t="shared" si="0"/>
        <v>13</v>
      </c>
      <c r="M9" s="406">
        <f t="shared" si="0"/>
        <v>4</v>
      </c>
      <c r="N9" s="406">
        <f t="shared" si="0"/>
        <v>0</v>
      </c>
      <c r="O9" s="406">
        <f t="shared" si="0"/>
        <v>9</v>
      </c>
      <c r="P9" s="406">
        <f t="shared" si="0"/>
        <v>13</v>
      </c>
      <c r="Q9" s="406">
        <f t="shared" si="0"/>
        <v>13</v>
      </c>
      <c r="R9" s="406">
        <f t="shared" si="0"/>
        <v>0</v>
      </c>
      <c r="S9" s="406">
        <f t="shared" si="0"/>
        <v>13</v>
      </c>
      <c r="T9" s="406">
        <f t="shared" si="0"/>
        <v>13</v>
      </c>
      <c r="U9" s="406">
        <f t="shared" si="0"/>
        <v>0</v>
      </c>
    </row>
    <row r="10" spans="1:21" s="292" customFormat="1" ht="22.5" customHeight="1">
      <c r="A10" s="293">
        <v>1</v>
      </c>
      <c r="B10" s="294" t="s">
        <v>348</v>
      </c>
      <c r="C10" s="291">
        <v>8</v>
      </c>
      <c r="D10" s="291">
        <v>8</v>
      </c>
      <c r="E10" s="291">
        <v>8</v>
      </c>
      <c r="F10" s="291"/>
      <c r="G10" s="291"/>
      <c r="H10" s="291"/>
      <c r="I10" s="291">
        <v>3</v>
      </c>
      <c r="J10" s="291">
        <v>3</v>
      </c>
      <c r="K10" s="291">
        <v>3</v>
      </c>
      <c r="L10" s="407">
        <f>IF(SUM(M10:O10)=P10,P10,"Kiểm tra lại")</f>
        <v>8</v>
      </c>
      <c r="M10" s="291">
        <v>3</v>
      </c>
      <c r="N10" s="291"/>
      <c r="O10" s="291">
        <v>5</v>
      </c>
      <c r="P10" s="407">
        <f>IF(SUM(Q10:R10)=E10+H10,SUM(Q10:R10),"Kiểm tra lại")</f>
        <v>8</v>
      </c>
      <c r="Q10" s="291">
        <v>8</v>
      </c>
      <c r="R10" s="291"/>
      <c r="S10" s="407">
        <f>IF(SUM(T10:U10)=Q10,Q10,"Kiểm tra lại")</f>
        <v>8</v>
      </c>
      <c r="T10" s="291">
        <v>8</v>
      </c>
      <c r="U10" s="291"/>
    </row>
    <row r="11" spans="1:21" s="292" customFormat="1" ht="22.5" customHeight="1">
      <c r="A11" s="293">
        <v>2</v>
      </c>
      <c r="B11" s="294" t="s">
        <v>339</v>
      </c>
      <c r="C11" s="291">
        <v>2</v>
      </c>
      <c r="D11" s="291">
        <v>2</v>
      </c>
      <c r="E11" s="291">
        <v>2</v>
      </c>
      <c r="F11" s="291"/>
      <c r="G11" s="291"/>
      <c r="H11" s="291"/>
      <c r="I11" s="291">
        <v>2</v>
      </c>
      <c r="J11" s="291">
        <v>2</v>
      </c>
      <c r="K11" s="291">
        <v>2</v>
      </c>
      <c r="L11" s="407">
        <f>IF(SUM(M11:O11)=P11,P11,"Kiểm tra lại")</f>
        <v>2</v>
      </c>
      <c r="M11" s="291"/>
      <c r="N11" s="291"/>
      <c r="O11" s="291">
        <v>2</v>
      </c>
      <c r="P11" s="407">
        <f>IF(SUM(Q11:R11)=E11+H11,SUM(Q11:R11),"Kiểm tra lại")</f>
        <v>2</v>
      </c>
      <c r="Q11" s="291">
        <v>2</v>
      </c>
      <c r="R11" s="291"/>
      <c r="S11" s="407">
        <f aca="true" t="shared" si="1" ref="S11:S19">IF(SUM(T11:U11)=Q11,Q11,"Kiểm tra lại")</f>
        <v>2</v>
      </c>
      <c r="T11" s="291">
        <v>2</v>
      </c>
      <c r="U11" s="291"/>
    </row>
    <row r="12" spans="1:21" s="292" customFormat="1" ht="22.5" customHeight="1">
      <c r="A12" s="293">
        <v>3</v>
      </c>
      <c r="B12" s="294" t="s">
        <v>340</v>
      </c>
      <c r="C12" s="291"/>
      <c r="D12" s="291"/>
      <c r="E12" s="291"/>
      <c r="F12" s="291"/>
      <c r="G12" s="291"/>
      <c r="H12" s="291"/>
      <c r="I12" s="291"/>
      <c r="J12" s="291"/>
      <c r="K12" s="291"/>
      <c r="L12" s="407">
        <f aca="true" t="shared" si="2" ref="L12:L19">IF(SUM(M12:O12)=P12,P12,"Kiểm tra lại")</f>
        <v>0</v>
      </c>
      <c r="M12" s="291"/>
      <c r="N12" s="291"/>
      <c r="O12" s="291"/>
      <c r="P12" s="407">
        <f aca="true" t="shared" si="3" ref="P12:P19">IF(SUM(Q12:R12)=E12+H12,SUM(Q12:R12),"Kiểm tra lại")</f>
        <v>0</v>
      </c>
      <c r="Q12" s="291"/>
      <c r="R12" s="291"/>
      <c r="S12" s="407">
        <f t="shared" si="1"/>
        <v>0</v>
      </c>
      <c r="T12" s="291"/>
      <c r="U12" s="291"/>
    </row>
    <row r="13" spans="1:21" s="292" customFormat="1" ht="22.5" customHeight="1">
      <c r="A13" s="293">
        <v>4</v>
      </c>
      <c r="B13" s="294" t="s">
        <v>341</v>
      </c>
      <c r="C13" s="291"/>
      <c r="D13" s="291"/>
      <c r="E13" s="291"/>
      <c r="F13" s="291"/>
      <c r="G13" s="291"/>
      <c r="H13" s="291"/>
      <c r="I13" s="291"/>
      <c r="J13" s="291"/>
      <c r="K13" s="291"/>
      <c r="L13" s="407">
        <f t="shared" si="2"/>
        <v>0</v>
      </c>
      <c r="M13" s="291"/>
      <c r="N13" s="291"/>
      <c r="O13" s="291"/>
      <c r="P13" s="407">
        <f t="shared" si="3"/>
        <v>0</v>
      </c>
      <c r="Q13" s="291"/>
      <c r="R13" s="291"/>
      <c r="S13" s="407">
        <f t="shared" si="1"/>
        <v>0</v>
      </c>
      <c r="T13" s="291"/>
      <c r="U13" s="291"/>
    </row>
    <row r="14" spans="1:21" s="292" customFormat="1" ht="22.5" customHeight="1">
      <c r="A14" s="293">
        <v>5</v>
      </c>
      <c r="B14" s="294" t="s">
        <v>342</v>
      </c>
      <c r="C14" s="291"/>
      <c r="D14" s="291"/>
      <c r="E14" s="291"/>
      <c r="F14" s="291"/>
      <c r="G14" s="291"/>
      <c r="H14" s="291"/>
      <c r="I14" s="291"/>
      <c r="J14" s="291"/>
      <c r="K14" s="291"/>
      <c r="L14" s="407">
        <f t="shared" si="2"/>
        <v>0</v>
      </c>
      <c r="M14" s="291"/>
      <c r="N14" s="291"/>
      <c r="O14" s="291"/>
      <c r="P14" s="407">
        <f t="shared" si="3"/>
        <v>0</v>
      </c>
      <c r="Q14" s="291"/>
      <c r="R14" s="291"/>
      <c r="S14" s="407">
        <f t="shared" si="1"/>
        <v>0</v>
      </c>
      <c r="T14" s="291"/>
      <c r="U14" s="291"/>
    </row>
    <row r="15" spans="1:21" s="292" customFormat="1" ht="22.5" customHeight="1">
      <c r="A15" s="293">
        <v>6</v>
      </c>
      <c r="B15" s="294" t="s">
        <v>343</v>
      </c>
      <c r="C15" s="291">
        <v>1</v>
      </c>
      <c r="D15" s="291">
        <v>1</v>
      </c>
      <c r="E15" s="291">
        <v>1</v>
      </c>
      <c r="F15" s="291"/>
      <c r="G15" s="291"/>
      <c r="H15" s="291"/>
      <c r="I15" s="291">
        <v>1</v>
      </c>
      <c r="J15" s="291">
        <v>1</v>
      </c>
      <c r="K15" s="291">
        <v>1</v>
      </c>
      <c r="L15" s="407">
        <f t="shared" si="2"/>
        <v>1</v>
      </c>
      <c r="M15" s="291"/>
      <c r="N15" s="291"/>
      <c r="O15" s="291">
        <v>1</v>
      </c>
      <c r="P15" s="407">
        <f t="shared" si="3"/>
        <v>1</v>
      </c>
      <c r="Q15" s="291">
        <v>1</v>
      </c>
      <c r="R15" s="291"/>
      <c r="S15" s="407">
        <f t="shared" si="1"/>
        <v>1</v>
      </c>
      <c r="T15" s="291">
        <v>1</v>
      </c>
      <c r="U15" s="291"/>
    </row>
    <row r="16" spans="1:21" s="292" customFormat="1" ht="22.5" customHeight="1">
      <c r="A16" s="293">
        <v>7</v>
      </c>
      <c r="B16" s="294" t="s">
        <v>344</v>
      </c>
      <c r="C16" s="291">
        <v>1</v>
      </c>
      <c r="D16" s="291">
        <v>2</v>
      </c>
      <c r="E16" s="291">
        <v>1</v>
      </c>
      <c r="F16" s="291"/>
      <c r="G16" s="291"/>
      <c r="H16" s="291"/>
      <c r="I16" s="291">
        <v>1</v>
      </c>
      <c r="J16" s="291">
        <v>2</v>
      </c>
      <c r="K16" s="291">
        <v>1</v>
      </c>
      <c r="L16" s="407">
        <f t="shared" si="2"/>
        <v>1</v>
      </c>
      <c r="M16" s="291"/>
      <c r="N16" s="291"/>
      <c r="O16" s="291">
        <v>1</v>
      </c>
      <c r="P16" s="407">
        <f t="shared" si="3"/>
        <v>1</v>
      </c>
      <c r="Q16" s="291">
        <v>1</v>
      </c>
      <c r="R16" s="291"/>
      <c r="S16" s="407">
        <f t="shared" si="1"/>
        <v>1</v>
      </c>
      <c r="T16" s="291">
        <v>1</v>
      </c>
      <c r="U16" s="291"/>
    </row>
    <row r="17" spans="1:21" s="292" customFormat="1" ht="22.5" customHeight="1">
      <c r="A17" s="293">
        <v>8</v>
      </c>
      <c r="B17" s="294" t="s">
        <v>345</v>
      </c>
      <c r="C17" s="291"/>
      <c r="D17" s="291"/>
      <c r="E17" s="291"/>
      <c r="F17" s="291"/>
      <c r="G17" s="291"/>
      <c r="H17" s="291"/>
      <c r="I17" s="291"/>
      <c r="J17" s="291"/>
      <c r="K17" s="291"/>
      <c r="L17" s="407">
        <f t="shared" si="2"/>
        <v>0</v>
      </c>
      <c r="M17" s="291"/>
      <c r="N17" s="291"/>
      <c r="O17" s="291"/>
      <c r="P17" s="407">
        <f t="shared" si="3"/>
        <v>0</v>
      </c>
      <c r="Q17" s="291"/>
      <c r="R17" s="291"/>
      <c r="S17" s="407">
        <f t="shared" si="1"/>
        <v>0</v>
      </c>
      <c r="T17" s="291"/>
      <c r="U17" s="291"/>
    </row>
    <row r="18" spans="1:21" s="292" customFormat="1" ht="22.5" customHeight="1">
      <c r="A18" s="293">
        <v>9</v>
      </c>
      <c r="B18" s="294" t="s">
        <v>346</v>
      </c>
      <c r="C18" s="291"/>
      <c r="D18" s="291"/>
      <c r="E18" s="291"/>
      <c r="F18" s="291"/>
      <c r="G18" s="291"/>
      <c r="H18" s="291"/>
      <c r="I18" s="291"/>
      <c r="J18" s="291"/>
      <c r="K18" s="291"/>
      <c r="L18" s="407">
        <f t="shared" si="2"/>
        <v>0</v>
      </c>
      <c r="M18" s="291"/>
      <c r="N18" s="291"/>
      <c r="O18" s="291"/>
      <c r="P18" s="407">
        <f t="shared" si="3"/>
        <v>0</v>
      </c>
      <c r="Q18" s="291"/>
      <c r="R18" s="291"/>
      <c r="S18" s="407">
        <f t="shared" si="1"/>
        <v>0</v>
      </c>
      <c r="T18" s="291"/>
      <c r="U18" s="291"/>
    </row>
    <row r="19" spans="1:21" s="292" customFormat="1" ht="22.5" customHeight="1">
      <c r="A19" s="293">
        <v>10</v>
      </c>
      <c r="B19" s="294" t="s">
        <v>347</v>
      </c>
      <c r="C19" s="291">
        <v>1</v>
      </c>
      <c r="D19" s="291">
        <v>1</v>
      </c>
      <c r="E19" s="291">
        <v>1</v>
      </c>
      <c r="F19" s="291"/>
      <c r="G19" s="291"/>
      <c r="H19" s="291"/>
      <c r="I19" s="291">
        <v>1</v>
      </c>
      <c r="J19" s="291">
        <v>1</v>
      </c>
      <c r="K19" s="291">
        <v>1</v>
      </c>
      <c r="L19" s="407">
        <f t="shared" si="2"/>
        <v>1</v>
      </c>
      <c r="M19" s="291">
        <v>1</v>
      </c>
      <c r="N19" s="291"/>
      <c r="O19" s="291"/>
      <c r="P19" s="407">
        <f t="shared" si="3"/>
        <v>1</v>
      </c>
      <c r="Q19" s="291">
        <v>1</v>
      </c>
      <c r="R19" s="291"/>
      <c r="S19" s="407">
        <f t="shared" si="1"/>
        <v>1</v>
      </c>
      <c r="T19" s="291">
        <v>1</v>
      </c>
      <c r="U19" s="291"/>
    </row>
    <row r="20" spans="1:22" s="352" customFormat="1" ht="17.25" customHeight="1">
      <c r="A20" s="346"/>
      <c r="B20" s="607" t="str">
        <f>TT!C7</f>
        <v>Quảng Trị, ngày 02 tháng 4 năm 2021</v>
      </c>
      <c r="C20" s="607"/>
      <c r="D20" s="607"/>
      <c r="E20" s="607"/>
      <c r="F20" s="607"/>
      <c r="G20" s="607"/>
      <c r="H20" s="347"/>
      <c r="I20" s="347"/>
      <c r="J20" s="347"/>
      <c r="K20" s="348"/>
      <c r="L20" s="349"/>
      <c r="M20" s="349"/>
      <c r="N20" s="348"/>
      <c r="O20" s="636" t="str">
        <f>TT!C4</f>
        <v>Quảng Trị, ngày 02 tháng 4 năm 2021</v>
      </c>
      <c r="P20" s="636"/>
      <c r="Q20" s="636"/>
      <c r="R20" s="636"/>
      <c r="S20" s="636"/>
      <c r="T20" s="636"/>
      <c r="U20" s="351"/>
      <c r="V20" s="350"/>
    </row>
    <row r="21" spans="1:22" ht="36.75" customHeight="1">
      <c r="A21" s="125"/>
      <c r="B21" s="598" t="s">
        <v>290</v>
      </c>
      <c r="C21" s="598"/>
      <c r="D21" s="598"/>
      <c r="E21" s="598"/>
      <c r="F21" s="598"/>
      <c r="G21" s="598"/>
      <c r="H21" s="263"/>
      <c r="I21" s="263"/>
      <c r="J21" s="263"/>
      <c r="K21" s="288"/>
      <c r="L21" s="288"/>
      <c r="M21" s="288"/>
      <c r="N21" s="289"/>
      <c r="O21" s="637" t="str">
        <f>TT!C5</f>
        <v>KT.CỤC TRƯỞNG
PHÓ CỤC TRƯỞNG</v>
      </c>
      <c r="P21" s="637"/>
      <c r="Q21" s="637"/>
      <c r="R21" s="637"/>
      <c r="S21" s="637"/>
      <c r="T21" s="637"/>
      <c r="U21" s="252"/>
      <c r="V21" s="287"/>
    </row>
    <row r="22" spans="1:22" ht="17.25" customHeight="1">
      <c r="A22" s="3"/>
      <c r="B22" s="251"/>
      <c r="C22" s="251"/>
      <c r="D22" s="252"/>
      <c r="E22" s="252"/>
      <c r="F22" s="252"/>
      <c r="G22" s="251"/>
      <c r="H22" s="251"/>
      <c r="I22" s="251"/>
      <c r="J22" s="251"/>
      <c r="K22" s="252"/>
      <c r="L22" s="252"/>
      <c r="M22" s="252"/>
      <c r="N22" s="252"/>
      <c r="O22" s="252"/>
      <c r="P22" s="264"/>
      <c r="Q22" s="264"/>
      <c r="R22" s="264"/>
      <c r="S22" s="252"/>
      <c r="T22" s="252"/>
      <c r="U22" s="252"/>
      <c r="V22" s="3"/>
    </row>
    <row r="23" spans="1:22" ht="17.25" customHeight="1">
      <c r="A23" s="3"/>
      <c r="B23" s="251"/>
      <c r="C23" s="251"/>
      <c r="D23" s="252"/>
      <c r="E23" s="252"/>
      <c r="F23" s="252"/>
      <c r="G23" s="251"/>
      <c r="H23" s="251"/>
      <c r="I23" s="251"/>
      <c r="J23" s="251"/>
      <c r="K23" s="252"/>
      <c r="L23" s="252"/>
      <c r="M23" s="252"/>
      <c r="N23" s="252"/>
      <c r="O23" s="252"/>
      <c r="P23" s="269"/>
      <c r="Q23" s="269"/>
      <c r="R23" s="269"/>
      <c r="S23" s="269"/>
      <c r="T23" s="269"/>
      <c r="U23" s="269"/>
      <c r="V23" s="3"/>
    </row>
    <row r="24" spans="1:22" ht="17.25" customHeight="1">
      <c r="A24" s="3"/>
      <c r="B24" s="251"/>
      <c r="C24" s="251"/>
      <c r="D24" s="252"/>
      <c r="E24" s="252"/>
      <c r="F24" s="252"/>
      <c r="G24" s="251"/>
      <c r="H24" s="251"/>
      <c r="I24" s="251"/>
      <c r="J24" s="251"/>
      <c r="K24" s="252"/>
      <c r="L24" s="252"/>
      <c r="M24" s="252"/>
      <c r="N24" s="252"/>
      <c r="O24" s="252"/>
      <c r="P24" s="269"/>
      <c r="Q24" s="269"/>
      <c r="R24" s="269"/>
      <c r="S24" s="269"/>
      <c r="T24" s="269"/>
      <c r="U24" s="269"/>
      <c r="V24" s="3"/>
    </row>
    <row r="25" spans="1:22" ht="17.25" customHeight="1">
      <c r="A25" s="3"/>
      <c r="B25" s="599" t="str">
        <f>TT!C6</f>
        <v>Nguyễn Minh Tuệ</v>
      </c>
      <c r="C25" s="599"/>
      <c r="D25" s="599"/>
      <c r="E25" s="599"/>
      <c r="F25" s="599"/>
      <c r="G25" s="599"/>
      <c r="H25" s="264"/>
      <c r="I25" s="264"/>
      <c r="J25" s="264"/>
      <c r="K25" s="252"/>
      <c r="L25" s="252"/>
      <c r="M25" s="252"/>
      <c r="N25" s="252"/>
      <c r="O25" s="599" t="str">
        <f>TT!C3</f>
        <v>Mai Anh Tuấn</v>
      </c>
      <c r="P25" s="599"/>
      <c r="Q25" s="599"/>
      <c r="R25" s="599"/>
      <c r="S25" s="599"/>
      <c r="T25" s="599"/>
      <c r="U25" s="252"/>
      <c r="V25" s="3"/>
    </row>
    <row r="26" spans="1:21" ht="17.25" customHeight="1">
      <c r="A26" s="269"/>
      <c r="B26" s="269"/>
      <c r="C26" s="269"/>
      <c r="D26" s="269"/>
      <c r="E26" s="269"/>
      <c r="F26" s="269"/>
      <c r="G26" s="269"/>
      <c r="H26" s="269"/>
      <c r="I26" s="269"/>
      <c r="J26" s="269"/>
      <c r="K26" s="269"/>
      <c r="L26" s="269"/>
      <c r="M26" s="269"/>
      <c r="N26" s="269"/>
      <c r="O26" s="269"/>
      <c r="P26" s="251"/>
      <c r="Q26" s="251"/>
      <c r="R26" s="251"/>
      <c r="S26" s="252"/>
      <c r="T26" s="252"/>
      <c r="U26" s="252"/>
    </row>
    <row r="27" spans="1:21" ht="16.5">
      <c r="A27" s="269"/>
      <c r="B27" s="269"/>
      <c r="C27" s="269"/>
      <c r="D27" s="269"/>
      <c r="E27" s="269"/>
      <c r="F27" s="269"/>
      <c r="G27" s="269"/>
      <c r="H27" s="269"/>
      <c r="I27" s="269"/>
      <c r="J27" s="269"/>
      <c r="K27" s="269"/>
      <c r="L27" s="269"/>
      <c r="M27" s="269"/>
      <c r="N27" s="269"/>
      <c r="O27" s="269"/>
      <c r="P27" s="264"/>
      <c r="Q27" s="264"/>
      <c r="R27" s="264"/>
      <c r="S27" s="252"/>
      <c r="T27" s="252"/>
      <c r="U27" s="252"/>
    </row>
  </sheetData>
  <sheetProtection/>
  <mergeCells count="42">
    <mergeCell ref="L5:L7"/>
    <mergeCell ref="M6:M7"/>
    <mergeCell ref="S6:S7"/>
    <mergeCell ref="T6:T7"/>
    <mergeCell ref="U6:U7"/>
    <mergeCell ref="N6:N7"/>
    <mergeCell ref="O6:O7"/>
    <mergeCell ref="P5:P7"/>
    <mergeCell ref="Q6:Q7"/>
    <mergeCell ref="R6:R7"/>
    <mergeCell ref="I6:I7"/>
    <mergeCell ref="J6:J7"/>
    <mergeCell ref="K6:K7"/>
    <mergeCell ref="G6:G7"/>
    <mergeCell ref="H6:H7"/>
    <mergeCell ref="A8:B8"/>
    <mergeCell ref="A9:B9"/>
    <mergeCell ref="A3:A7"/>
    <mergeCell ref="B3:B7"/>
    <mergeCell ref="C6:C7"/>
    <mergeCell ref="B20:G20"/>
    <mergeCell ref="B21:G21"/>
    <mergeCell ref="B25:G25"/>
    <mergeCell ref="O20:T20"/>
    <mergeCell ref="O21:T21"/>
    <mergeCell ref="O25:T25"/>
    <mergeCell ref="D6:D7"/>
    <mergeCell ref="A1:E1"/>
    <mergeCell ref="Q1:U1"/>
    <mergeCell ref="Q2:U2"/>
    <mergeCell ref="C3:E5"/>
    <mergeCell ref="F3:H5"/>
    <mergeCell ref="I3:K5"/>
    <mergeCell ref="L3:R3"/>
    <mergeCell ref="S3:U5"/>
    <mergeCell ref="L4:O4"/>
    <mergeCell ref="P4:R4"/>
    <mergeCell ref="M5:O5"/>
    <mergeCell ref="F1:P1"/>
    <mergeCell ref="Q5:R5"/>
    <mergeCell ref="E6:E7"/>
    <mergeCell ref="F6:F7"/>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Y28"/>
  <sheetViews>
    <sheetView view="pageBreakPreview" zoomScaleSheetLayoutView="100" zoomScalePageLayoutView="0" workbookViewId="0" topLeftCell="A1">
      <selection activeCell="S14" sqref="S14"/>
    </sheetView>
  </sheetViews>
  <sheetFormatPr defaultColWidth="9.00390625" defaultRowHeight="15.75"/>
  <cols>
    <col min="1" max="1" width="3.75390625" style="126" customWidth="1"/>
    <col min="2" max="2" width="26.375" style="126" customWidth="1"/>
    <col min="3" max="3" width="5.75390625" style="1" customWidth="1"/>
    <col min="4" max="4" width="5.00390625" style="1" customWidth="1"/>
    <col min="5" max="6" width="5.75390625" style="1" customWidth="1"/>
    <col min="7" max="7" width="4.875" style="1" customWidth="1"/>
    <col min="8" max="16" width="5.75390625" style="1" customWidth="1"/>
    <col min="17" max="17" width="5.25390625" style="1" customWidth="1"/>
    <col min="18" max="18" width="6.25390625" style="1" customWidth="1"/>
    <col min="19" max="19" width="5.875" style="1" customWidth="1"/>
    <col min="20" max="20" width="6.625" style="1" customWidth="1"/>
    <col min="21" max="21" width="4.75390625" style="1" customWidth="1"/>
    <col min="22" max="23" width="5.50390625" style="1" customWidth="1"/>
    <col min="24" max="24" width="5.00390625" style="1" customWidth="1"/>
    <col min="25" max="16384" width="9.00390625" style="1" customWidth="1"/>
  </cols>
  <sheetData>
    <row r="1" spans="1:24" ht="64.5" customHeight="1">
      <c r="A1" s="465" t="s">
        <v>333</v>
      </c>
      <c r="B1" s="465"/>
      <c r="C1" s="465"/>
      <c r="D1" s="465"/>
      <c r="E1" s="465"/>
      <c r="F1" s="419" t="s">
        <v>415</v>
      </c>
      <c r="G1" s="419"/>
      <c r="H1" s="419"/>
      <c r="I1" s="419"/>
      <c r="J1" s="419"/>
      <c r="K1" s="419"/>
      <c r="L1" s="419"/>
      <c r="M1" s="419"/>
      <c r="N1" s="419"/>
      <c r="O1" s="419"/>
      <c r="P1" s="419"/>
      <c r="Q1" s="419"/>
      <c r="R1" s="462" t="str">
        <f>TT!C2</f>
        <v>Đơn vị  báo cáo: 
Đơn vị nhận báo cáo: </v>
      </c>
      <c r="S1" s="462"/>
      <c r="T1" s="462"/>
      <c r="U1" s="462"/>
      <c r="V1" s="462"/>
      <c r="W1" s="462"/>
      <c r="X1" s="462"/>
    </row>
    <row r="2" spans="1:24" ht="14.25" customHeight="1">
      <c r="A2" s="25"/>
      <c r="B2" s="3"/>
      <c r="C2" s="3"/>
      <c r="D2" s="3"/>
      <c r="E2" s="37"/>
      <c r="F2" s="42"/>
      <c r="G2" s="42"/>
      <c r="H2" s="641"/>
      <c r="I2" s="641"/>
      <c r="J2" s="174"/>
      <c r="K2" s="122"/>
      <c r="L2" s="642"/>
      <c r="M2" s="642"/>
      <c r="N2" s="642"/>
      <c r="O2" s="642"/>
      <c r="P2" s="642"/>
      <c r="Q2" s="123"/>
      <c r="R2" s="643"/>
      <c r="S2" s="643"/>
      <c r="T2" s="643"/>
      <c r="U2" s="643"/>
      <c r="V2" s="643"/>
      <c r="W2" s="643"/>
      <c r="X2" s="643"/>
    </row>
    <row r="3" spans="1:24" s="124" customFormat="1" ht="15.75" customHeight="1">
      <c r="A3" s="551" t="s">
        <v>238</v>
      </c>
      <c r="B3" s="650" t="s">
        <v>157</v>
      </c>
      <c r="C3" s="651" t="s">
        <v>294</v>
      </c>
      <c r="D3" s="652"/>
      <c r="E3" s="652"/>
      <c r="F3" s="652"/>
      <c r="G3" s="652"/>
      <c r="H3" s="652"/>
      <c r="I3" s="652"/>
      <c r="J3" s="653"/>
      <c r="K3" s="644" t="s">
        <v>314</v>
      </c>
      <c r="L3" s="645"/>
      <c r="M3" s="645"/>
      <c r="N3" s="645"/>
      <c r="O3" s="645"/>
      <c r="P3" s="645"/>
      <c r="Q3" s="646"/>
      <c r="R3" s="647" t="s">
        <v>315</v>
      </c>
      <c r="S3" s="647"/>
      <c r="T3" s="647"/>
      <c r="U3" s="647"/>
      <c r="V3" s="647"/>
      <c r="W3" s="647"/>
      <c r="X3" s="647"/>
    </row>
    <row r="4" spans="1:24" s="124" customFormat="1" ht="39.75" customHeight="1">
      <c r="A4" s="551"/>
      <c r="B4" s="650"/>
      <c r="C4" s="551" t="s">
        <v>239</v>
      </c>
      <c r="D4" s="551" t="s">
        <v>240</v>
      </c>
      <c r="E4" s="551"/>
      <c r="F4" s="551"/>
      <c r="G4" s="551"/>
      <c r="H4" s="551" t="s">
        <v>241</v>
      </c>
      <c r="I4" s="551"/>
      <c r="J4" s="551"/>
      <c r="K4" s="648" t="s">
        <v>242</v>
      </c>
      <c r="L4" s="648" t="s">
        <v>243</v>
      </c>
      <c r="M4" s="648"/>
      <c r="N4" s="648"/>
      <c r="O4" s="648" t="s">
        <v>244</v>
      </c>
      <c r="P4" s="648"/>
      <c r="Q4" s="648"/>
      <c r="R4" s="648" t="s">
        <v>245</v>
      </c>
      <c r="S4" s="648" t="s">
        <v>246</v>
      </c>
      <c r="T4" s="648"/>
      <c r="U4" s="648"/>
      <c r="V4" s="648" t="s">
        <v>247</v>
      </c>
      <c r="W4" s="648"/>
      <c r="X4" s="648"/>
    </row>
    <row r="5" spans="1:24" s="124" customFormat="1" ht="17.25" customHeight="1">
      <c r="A5" s="551"/>
      <c r="B5" s="650"/>
      <c r="C5" s="551"/>
      <c r="D5" s="551" t="s">
        <v>248</v>
      </c>
      <c r="E5" s="551" t="s">
        <v>249</v>
      </c>
      <c r="F5" s="551" t="s">
        <v>250</v>
      </c>
      <c r="G5" s="551" t="s">
        <v>235</v>
      </c>
      <c r="H5" s="551" t="s">
        <v>251</v>
      </c>
      <c r="I5" s="551" t="s">
        <v>252</v>
      </c>
      <c r="J5" s="551" t="s">
        <v>253</v>
      </c>
      <c r="K5" s="648"/>
      <c r="L5" s="648" t="s">
        <v>251</v>
      </c>
      <c r="M5" s="648" t="s">
        <v>252</v>
      </c>
      <c r="N5" s="551" t="s">
        <v>253</v>
      </c>
      <c r="O5" s="648" t="s">
        <v>251</v>
      </c>
      <c r="P5" s="648" t="s">
        <v>252</v>
      </c>
      <c r="Q5" s="551" t="s">
        <v>253</v>
      </c>
      <c r="R5" s="648"/>
      <c r="S5" s="648" t="s">
        <v>251</v>
      </c>
      <c r="T5" s="648" t="s">
        <v>252</v>
      </c>
      <c r="U5" s="551" t="s">
        <v>253</v>
      </c>
      <c r="V5" s="648" t="s">
        <v>251</v>
      </c>
      <c r="W5" s="648" t="s">
        <v>252</v>
      </c>
      <c r="X5" s="551" t="s">
        <v>253</v>
      </c>
    </row>
    <row r="6" spans="1:24" s="124" customFormat="1" ht="17.25" customHeight="1">
      <c r="A6" s="551"/>
      <c r="B6" s="650"/>
      <c r="C6" s="551"/>
      <c r="D6" s="551"/>
      <c r="E6" s="551"/>
      <c r="F6" s="551"/>
      <c r="G6" s="551"/>
      <c r="H6" s="551"/>
      <c r="I6" s="551"/>
      <c r="J6" s="551"/>
      <c r="K6" s="648"/>
      <c r="L6" s="648"/>
      <c r="M6" s="648"/>
      <c r="N6" s="551"/>
      <c r="O6" s="648"/>
      <c r="P6" s="648"/>
      <c r="Q6" s="551"/>
      <c r="R6" s="648"/>
      <c r="S6" s="648"/>
      <c r="T6" s="648"/>
      <c r="U6" s="551"/>
      <c r="V6" s="648"/>
      <c r="W6" s="648"/>
      <c r="X6" s="551"/>
    </row>
    <row r="7" spans="1:24" ht="17.25" customHeight="1">
      <c r="A7" s="551"/>
      <c r="B7" s="650"/>
      <c r="C7" s="551"/>
      <c r="D7" s="551"/>
      <c r="E7" s="551"/>
      <c r="F7" s="551"/>
      <c r="G7" s="551"/>
      <c r="H7" s="551"/>
      <c r="I7" s="551"/>
      <c r="J7" s="551"/>
      <c r="K7" s="648"/>
      <c r="L7" s="648"/>
      <c r="M7" s="648"/>
      <c r="N7" s="551"/>
      <c r="O7" s="648"/>
      <c r="P7" s="648"/>
      <c r="Q7" s="551"/>
      <c r="R7" s="648"/>
      <c r="S7" s="648"/>
      <c r="T7" s="648"/>
      <c r="U7" s="551"/>
      <c r="V7" s="648"/>
      <c r="W7" s="648"/>
      <c r="X7" s="551"/>
    </row>
    <row r="8" spans="1:24" ht="17.25" customHeight="1">
      <c r="A8" s="550" t="s">
        <v>3</v>
      </c>
      <c r="B8" s="654"/>
      <c r="C8" s="118">
        <v>1</v>
      </c>
      <c r="D8" s="118">
        <v>2</v>
      </c>
      <c r="E8" s="118" t="s">
        <v>19</v>
      </c>
      <c r="F8" s="118">
        <v>4</v>
      </c>
      <c r="G8" s="118">
        <v>5</v>
      </c>
      <c r="H8" s="118">
        <v>6</v>
      </c>
      <c r="I8" s="118">
        <v>7</v>
      </c>
      <c r="J8" s="118">
        <v>8</v>
      </c>
      <c r="K8" s="118">
        <v>9</v>
      </c>
      <c r="L8" s="118">
        <v>10</v>
      </c>
      <c r="M8" s="118">
        <v>11</v>
      </c>
      <c r="N8" s="118">
        <v>12</v>
      </c>
      <c r="O8" s="118">
        <v>13</v>
      </c>
      <c r="P8" s="118">
        <v>14</v>
      </c>
      <c r="Q8" s="118">
        <v>15</v>
      </c>
      <c r="R8" s="118">
        <v>16</v>
      </c>
      <c r="S8" s="118">
        <v>17</v>
      </c>
      <c r="T8" s="118">
        <v>18</v>
      </c>
      <c r="U8" s="118">
        <v>19</v>
      </c>
      <c r="V8" s="118">
        <v>20</v>
      </c>
      <c r="W8" s="118">
        <v>21</v>
      </c>
      <c r="X8" s="118">
        <v>22</v>
      </c>
    </row>
    <row r="9" spans="1:24" s="301" customFormat="1" ht="21" customHeight="1">
      <c r="A9" s="649" t="s">
        <v>254</v>
      </c>
      <c r="B9" s="649"/>
      <c r="C9" s="297">
        <f>SUM(C10:C11)</f>
        <v>1</v>
      </c>
      <c r="D9" s="297">
        <f aca="true" t="shared" si="0" ref="D9:X9">SUM(D10:D11)</f>
        <v>0</v>
      </c>
      <c r="E9" s="297">
        <f t="shared" si="0"/>
        <v>1</v>
      </c>
      <c r="F9" s="297">
        <f t="shared" si="0"/>
        <v>0</v>
      </c>
      <c r="G9" s="297">
        <f t="shared" si="0"/>
        <v>0</v>
      </c>
      <c r="H9" s="297">
        <f t="shared" si="0"/>
        <v>1</v>
      </c>
      <c r="I9" s="297">
        <f t="shared" si="0"/>
        <v>0</v>
      </c>
      <c r="J9" s="297">
        <f t="shared" si="0"/>
        <v>0</v>
      </c>
      <c r="K9" s="297">
        <f t="shared" si="0"/>
        <v>0</v>
      </c>
      <c r="L9" s="297">
        <f t="shared" si="0"/>
        <v>0</v>
      </c>
      <c r="M9" s="297">
        <f t="shared" si="0"/>
        <v>0</v>
      </c>
      <c r="N9" s="297">
        <f t="shared" si="0"/>
        <v>0</v>
      </c>
      <c r="O9" s="297">
        <f t="shared" si="0"/>
        <v>0</v>
      </c>
      <c r="P9" s="297">
        <f t="shared" si="0"/>
        <v>0</v>
      </c>
      <c r="Q9" s="297">
        <f t="shared" si="0"/>
        <v>0</v>
      </c>
      <c r="R9" s="297">
        <f t="shared" si="0"/>
        <v>10</v>
      </c>
      <c r="S9" s="297">
        <f t="shared" si="0"/>
        <v>9</v>
      </c>
      <c r="T9" s="297">
        <f t="shared" si="0"/>
        <v>0</v>
      </c>
      <c r="U9" s="297">
        <f t="shared" si="0"/>
        <v>0</v>
      </c>
      <c r="V9" s="297">
        <f t="shared" si="0"/>
        <v>1</v>
      </c>
      <c r="W9" s="297">
        <f t="shared" si="0"/>
        <v>0</v>
      </c>
      <c r="X9" s="297">
        <f t="shared" si="0"/>
        <v>0</v>
      </c>
    </row>
    <row r="10" spans="1:24" s="301" customFormat="1" ht="21" customHeight="1">
      <c r="A10" s="302" t="s">
        <v>0</v>
      </c>
      <c r="B10" s="303" t="s">
        <v>255</v>
      </c>
      <c r="C10" s="297">
        <f aca="true" t="shared" si="1" ref="C10:C20">IF(SUM(D10:G10)=SUM(H10:J10),SUM(D10:G10),"Kiểm tra lại")</f>
        <v>0</v>
      </c>
      <c r="D10" s="297"/>
      <c r="E10" s="297"/>
      <c r="F10" s="297"/>
      <c r="G10" s="297"/>
      <c r="H10" s="297"/>
      <c r="I10" s="297"/>
      <c r="J10" s="297"/>
      <c r="K10" s="297">
        <f aca="true" t="shared" si="2" ref="K10:K20">SUM(L10:Q10)</f>
        <v>0</v>
      </c>
      <c r="L10" s="297"/>
      <c r="M10" s="297"/>
      <c r="N10" s="297"/>
      <c r="O10" s="297"/>
      <c r="P10" s="297"/>
      <c r="Q10" s="297"/>
      <c r="R10" s="410">
        <f aca="true" t="shared" si="3" ref="R10:R20">SUM(S10:X10)</f>
        <v>1</v>
      </c>
      <c r="S10" s="410">
        <v>1</v>
      </c>
      <c r="T10" s="410"/>
      <c r="U10" s="297"/>
      <c r="V10" s="410"/>
      <c r="W10" s="297"/>
      <c r="X10" s="410"/>
    </row>
    <row r="11" spans="1:24" s="301" customFormat="1" ht="21" customHeight="1">
      <c r="A11" s="302" t="s">
        <v>1</v>
      </c>
      <c r="B11" s="303" t="s">
        <v>8</v>
      </c>
      <c r="C11" s="297">
        <f>SUM(C12:C20)</f>
        <v>1</v>
      </c>
      <c r="D11" s="297">
        <f aca="true" t="shared" si="4" ref="D11:X11">SUM(D12:D20)</f>
        <v>0</v>
      </c>
      <c r="E11" s="297">
        <f t="shared" si="4"/>
        <v>1</v>
      </c>
      <c r="F11" s="297">
        <f t="shared" si="4"/>
        <v>0</v>
      </c>
      <c r="G11" s="297">
        <f t="shared" si="4"/>
        <v>0</v>
      </c>
      <c r="H11" s="297">
        <f t="shared" si="4"/>
        <v>1</v>
      </c>
      <c r="I11" s="297">
        <f t="shared" si="4"/>
        <v>0</v>
      </c>
      <c r="J11" s="297">
        <f t="shared" si="4"/>
        <v>0</v>
      </c>
      <c r="K11" s="297">
        <f t="shared" si="4"/>
        <v>0</v>
      </c>
      <c r="L11" s="297">
        <f t="shared" si="4"/>
        <v>0</v>
      </c>
      <c r="M11" s="297">
        <f t="shared" si="4"/>
        <v>0</v>
      </c>
      <c r="N11" s="297">
        <f t="shared" si="4"/>
        <v>0</v>
      </c>
      <c r="O11" s="297">
        <f t="shared" si="4"/>
        <v>0</v>
      </c>
      <c r="P11" s="297">
        <f t="shared" si="4"/>
        <v>0</v>
      </c>
      <c r="Q11" s="297">
        <f t="shared" si="4"/>
        <v>0</v>
      </c>
      <c r="R11" s="297">
        <f t="shared" si="4"/>
        <v>9</v>
      </c>
      <c r="S11" s="297">
        <f>SUM(S12:S20)</f>
        <v>8</v>
      </c>
      <c r="T11" s="297">
        <f t="shared" si="4"/>
        <v>0</v>
      </c>
      <c r="U11" s="297">
        <f t="shared" si="4"/>
        <v>0</v>
      </c>
      <c r="V11" s="297">
        <f t="shared" si="4"/>
        <v>1</v>
      </c>
      <c r="W11" s="297">
        <f t="shared" si="4"/>
        <v>0</v>
      </c>
      <c r="X11" s="297">
        <f t="shared" si="4"/>
        <v>0</v>
      </c>
    </row>
    <row r="12" spans="1:24" s="301" customFormat="1" ht="21" customHeight="1">
      <c r="A12" s="304" t="s">
        <v>13</v>
      </c>
      <c r="B12" s="409" t="s">
        <v>339</v>
      </c>
      <c r="C12" s="297">
        <f t="shared" si="1"/>
        <v>0</v>
      </c>
      <c r="D12" s="297"/>
      <c r="E12" s="297"/>
      <c r="F12" s="297"/>
      <c r="G12" s="297"/>
      <c r="H12" s="297"/>
      <c r="I12" s="297"/>
      <c r="J12" s="297"/>
      <c r="K12" s="297">
        <f t="shared" si="2"/>
        <v>0</v>
      </c>
      <c r="L12" s="297"/>
      <c r="M12" s="297"/>
      <c r="N12" s="297"/>
      <c r="O12" s="297"/>
      <c r="P12" s="297"/>
      <c r="Q12" s="297"/>
      <c r="R12" s="410">
        <f t="shared" si="3"/>
        <v>1</v>
      </c>
      <c r="S12" s="410">
        <v>1</v>
      </c>
      <c r="T12" s="410"/>
      <c r="U12" s="297"/>
      <c r="V12" s="410"/>
      <c r="W12" s="297"/>
      <c r="X12" s="410"/>
    </row>
    <row r="13" spans="1:24" s="301" customFormat="1" ht="21" customHeight="1">
      <c r="A13" s="304" t="s">
        <v>14</v>
      </c>
      <c r="B13" s="409" t="s">
        <v>340</v>
      </c>
      <c r="C13" s="297">
        <f t="shared" si="1"/>
        <v>0</v>
      </c>
      <c r="D13" s="297"/>
      <c r="E13" s="297"/>
      <c r="F13" s="297"/>
      <c r="G13" s="297"/>
      <c r="H13" s="411"/>
      <c r="I13" s="411"/>
      <c r="J13" s="411"/>
      <c r="K13" s="297">
        <f t="shared" si="2"/>
        <v>0</v>
      </c>
      <c r="L13" s="411"/>
      <c r="M13" s="411"/>
      <c r="N13" s="411"/>
      <c r="O13" s="411"/>
      <c r="P13" s="411"/>
      <c r="Q13" s="411"/>
      <c r="R13" s="410">
        <f t="shared" si="3"/>
        <v>1</v>
      </c>
      <c r="S13" s="410">
        <v>1</v>
      </c>
      <c r="T13" s="410"/>
      <c r="U13" s="411"/>
      <c r="V13" s="410"/>
      <c r="W13" s="411"/>
      <c r="X13" s="410"/>
    </row>
    <row r="14" spans="1:24" s="301" customFormat="1" ht="21" customHeight="1">
      <c r="A14" s="304" t="s">
        <v>19</v>
      </c>
      <c r="B14" s="409" t="s">
        <v>341</v>
      </c>
      <c r="C14" s="297">
        <f t="shared" si="1"/>
        <v>0</v>
      </c>
      <c r="D14" s="297"/>
      <c r="E14" s="297"/>
      <c r="F14" s="297"/>
      <c r="G14" s="297"/>
      <c r="H14" s="411"/>
      <c r="I14" s="411"/>
      <c r="J14" s="411"/>
      <c r="K14" s="297">
        <f t="shared" si="2"/>
        <v>0</v>
      </c>
      <c r="L14" s="411"/>
      <c r="M14" s="411"/>
      <c r="N14" s="411"/>
      <c r="O14" s="411"/>
      <c r="P14" s="411"/>
      <c r="Q14" s="411"/>
      <c r="R14" s="410">
        <f t="shared" si="3"/>
        <v>0</v>
      </c>
      <c r="S14" s="410"/>
      <c r="T14" s="410"/>
      <c r="U14" s="411"/>
      <c r="V14" s="410"/>
      <c r="W14" s="411"/>
      <c r="X14" s="410"/>
    </row>
    <row r="15" spans="1:24" s="301" customFormat="1" ht="21" customHeight="1">
      <c r="A15" s="304" t="s">
        <v>22</v>
      </c>
      <c r="B15" s="409" t="s">
        <v>342</v>
      </c>
      <c r="C15" s="297">
        <f t="shared" si="1"/>
        <v>0</v>
      </c>
      <c r="D15" s="297"/>
      <c r="E15" s="297"/>
      <c r="F15" s="297"/>
      <c r="G15" s="297"/>
      <c r="H15" s="411"/>
      <c r="I15" s="411"/>
      <c r="J15" s="411"/>
      <c r="K15" s="297">
        <f t="shared" si="2"/>
        <v>0</v>
      </c>
      <c r="L15" s="411"/>
      <c r="M15" s="411"/>
      <c r="N15" s="411"/>
      <c r="O15" s="411"/>
      <c r="P15" s="411"/>
      <c r="Q15" s="411"/>
      <c r="R15" s="410">
        <f t="shared" si="3"/>
        <v>1</v>
      </c>
      <c r="S15" s="410">
        <v>1</v>
      </c>
      <c r="T15" s="410"/>
      <c r="U15" s="411"/>
      <c r="V15" s="410"/>
      <c r="W15" s="411"/>
      <c r="X15" s="410"/>
    </row>
    <row r="16" spans="1:24" s="301" customFormat="1" ht="21" customHeight="1">
      <c r="A16" s="304" t="s">
        <v>23</v>
      </c>
      <c r="B16" s="409" t="s">
        <v>343</v>
      </c>
      <c r="C16" s="297">
        <f t="shared" si="1"/>
        <v>0</v>
      </c>
      <c r="D16" s="297"/>
      <c r="E16" s="297"/>
      <c r="F16" s="297"/>
      <c r="G16" s="297"/>
      <c r="H16" s="411"/>
      <c r="I16" s="411"/>
      <c r="J16" s="411"/>
      <c r="K16" s="297">
        <f t="shared" si="2"/>
        <v>0</v>
      </c>
      <c r="L16" s="411"/>
      <c r="M16" s="411"/>
      <c r="N16" s="411"/>
      <c r="O16" s="411"/>
      <c r="P16" s="411"/>
      <c r="Q16" s="411"/>
      <c r="R16" s="410">
        <f t="shared" si="3"/>
        <v>1</v>
      </c>
      <c r="S16" s="410">
        <v>1</v>
      </c>
      <c r="T16" s="410"/>
      <c r="U16" s="411"/>
      <c r="V16" s="410"/>
      <c r="W16" s="411"/>
      <c r="X16" s="410"/>
    </row>
    <row r="17" spans="1:24" s="301" customFormat="1" ht="21" customHeight="1">
      <c r="A17" s="304" t="s">
        <v>24</v>
      </c>
      <c r="B17" s="409" t="s">
        <v>344</v>
      </c>
      <c r="C17" s="297">
        <f t="shared" si="1"/>
        <v>0</v>
      </c>
      <c r="D17" s="297"/>
      <c r="E17" s="297"/>
      <c r="F17" s="297"/>
      <c r="G17" s="297"/>
      <c r="H17" s="411"/>
      <c r="I17" s="411"/>
      <c r="J17" s="411"/>
      <c r="K17" s="297">
        <f t="shared" si="2"/>
        <v>0</v>
      </c>
      <c r="L17" s="411"/>
      <c r="M17" s="411"/>
      <c r="N17" s="411"/>
      <c r="O17" s="411"/>
      <c r="P17" s="411"/>
      <c r="Q17" s="411"/>
      <c r="R17" s="410">
        <f t="shared" si="3"/>
        <v>1</v>
      </c>
      <c r="S17" s="410">
        <v>1</v>
      </c>
      <c r="T17" s="410"/>
      <c r="U17" s="411"/>
      <c r="V17" s="410"/>
      <c r="W17" s="411"/>
      <c r="X17" s="410"/>
    </row>
    <row r="18" spans="1:24" s="301" customFormat="1" ht="21" customHeight="1">
      <c r="A18" s="304" t="s">
        <v>25</v>
      </c>
      <c r="B18" s="409" t="s">
        <v>345</v>
      </c>
      <c r="C18" s="297">
        <f t="shared" si="1"/>
        <v>1</v>
      </c>
      <c r="D18" s="297"/>
      <c r="E18" s="297">
        <v>1</v>
      </c>
      <c r="F18" s="297"/>
      <c r="G18" s="297"/>
      <c r="H18" s="411">
        <v>1</v>
      </c>
      <c r="I18" s="411"/>
      <c r="J18" s="411"/>
      <c r="K18" s="297">
        <f t="shared" si="2"/>
        <v>0</v>
      </c>
      <c r="L18" s="411"/>
      <c r="M18" s="411"/>
      <c r="N18" s="411"/>
      <c r="O18" s="411"/>
      <c r="P18" s="411"/>
      <c r="Q18" s="411"/>
      <c r="R18" s="410">
        <f t="shared" si="3"/>
        <v>2</v>
      </c>
      <c r="S18" s="410">
        <v>1</v>
      </c>
      <c r="T18" s="410"/>
      <c r="U18" s="411"/>
      <c r="V18" s="410">
        <v>1</v>
      </c>
      <c r="W18" s="411"/>
      <c r="X18" s="410"/>
    </row>
    <row r="19" spans="1:24" s="301" customFormat="1" ht="21" customHeight="1">
      <c r="A19" s="304" t="s">
        <v>26</v>
      </c>
      <c r="B19" s="409" t="s">
        <v>346</v>
      </c>
      <c r="C19" s="297">
        <f t="shared" si="1"/>
        <v>0</v>
      </c>
      <c r="D19" s="297"/>
      <c r="E19" s="297"/>
      <c r="F19" s="297"/>
      <c r="G19" s="297"/>
      <c r="H19" s="411"/>
      <c r="I19" s="411"/>
      <c r="J19" s="411"/>
      <c r="K19" s="297">
        <f t="shared" si="2"/>
        <v>0</v>
      </c>
      <c r="L19" s="411"/>
      <c r="M19" s="411"/>
      <c r="N19" s="411"/>
      <c r="O19" s="411"/>
      <c r="P19" s="411"/>
      <c r="Q19" s="411"/>
      <c r="R19" s="410">
        <f t="shared" si="3"/>
        <v>1</v>
      </c>
      <c r="S19" s="410">
        <v>1</v>
      </c>
      <c r="T19" s="410"/>
      <c r="U19" s="411"/>
      <c r="V19" s="410"/>
      <c r="W19" s="411"/>
      <c r="X19" s="410"/>
    </row>
    <row r="20" spans="1:24" s="301" customFormat="1" ht="21" customHeight="1">
      <c r="A20" s="304" t="s">
        <v>27</v>
      </c>
      <c r="B20" s="409" t="s">
        <v>347</v>
      </c>
      <c r="C20" s="297">
        <f t="shared" si="1"/>
        <v>0</v>
      </c>
      <c r="D20" s="297"/>
      <c r="E20" s="297"/>
      <c r="F20" s="297"/>
      <c r="G20" s="297"/>
      <c r="H20" s="411"/>
      <c r="I20" s="411"/>
      <c r="J20" s="411"/>
      <c r="K20" s="297">
        <f t="shared" si="2"/>
        <v>0</v>
      </c>
      <c r="L20" s="411"/>
      <c r="M20" s="411"/>
      <c r="N20" s="411"/>
      <c r="O20" s="411"/>
      <c r="P20" s="411"/>
      <c r="Q20" s="411"/>
      <c r="R20" s="410">
        <f t="shared" si="3"/>
        <v>1</v>
      </c>
      <c r="S20" s="410">
        <v>1</v>
      </c>
      <c r="T20" s="410"/>
      <c r="U20" s="411"/>
      <c r="V20" s="410"/>
      <c r="W20" s="411"/>
      <c r="X20" s="410"/>
    </row>
    <row r="21" spans="1:25" s="344" customFormat="1" ht="24.75" customHeight="1">
      <c r="A21" s="346"/>
      <c r="B21" s="607" t="str">
        <f>TT!C7</f>
        <v>Quảng Trị, ngày 02 tháng 4 năm 2021</v>
      </c>
      <c r="C21" s="607"/>
      <c r="D21" s="607"/>
      <c r="E21" s="607"/>
      <c r="F21" s="607"/>
      <c r="G21" s="607"/>
      <c r="H21" s="347"/>
      <c r="I21" s="347"/>
      <c r="J21" s="347"/>
      <c r="K21" s="348"/>
      <c r="L21" s="349"/>
      <c r="M21" s="349"/>
      <c r="N21" s="348"/>
      <c r="O21" s="636" t="str">
        <f>TT!C4</f>
        <v>Quảng Trị, ngày 02 tháng 4 năm 2021</v>
      </c>
      <c r="P21" s="636"/>
      <c r="Q21" s="636"/>
      <c r="R21" s="636"/>
      <c r="S21" s="636"/>
      <c r="T21" s="636"/>
      <c r="U21" s="636"/>
      <c r="V21" s="342"/>
      <c r="W21" s="342"/>
      <c r="X21" s="342"/>
      <c r="Y21" s="353"/>
    </row>
    <row r="22" spans="1:21" ht="34.5" customHeight="1">
      <c r="A22" s="125"/>
      <c r="B22" s="598" t="s">
        <v>290</v>
      </c>
      <c r="C22" s="598"/>
      <c r="D22" s="598"/>
      <c r="E22" s="598"/>
      <c r="F22" s="598"/>
      <c r="G22" s="598"/>
      <c r="H22" s="263"/>
      <c r="I22" s="263"/>
      <c r="J22" s="263"/>
      <c r="K22" s="288"/>
      <c r="L22" s="288"/>
      <c r="M22" s="288"/>
      <c r="N22" s="289"/>
      <c r="O22" s="637" t="str">
        <f>TT!C5</f>
        <v>KT.CỤC TRƯỞNG
PHÓ CỤC TRƯỞNG</v>
      </c>
      <c r="P22" s="637"/>
      <c r="Q22" s="637"/>
      <c r="R22" s="637"/>
      <c r="S22" s="637"/>
      <c r="T22" s="637"/>
      <c r="U22" s="637"/>
    </row>
    <row r="23" spans="1:21" ht="16.5">
      <c r="A23" s="3"/>
      <c r="B23" s="251"/>
      <c r="C23" s="251"/>
      <c r="D23" s="252"/>
      <c r="E23" s="252"/>
      <c r="F23" s="252"/>
      <c r="G23" s="251"/>
      <c r="H23" s="251"/>
      <c r="I23" s="251"/>
      <c r="J23" s="251"/>
      <c r="K23" s="252"/>
      <c r="L23" s="252"/>
      <c r="M23" s="252"/>
      <c r="N23" s="252"/>
      <c r="O23" s="252"/>
      <c r="P23" s="264"/>
      <c r="Q23" s="264"/>
      <c r="R23" s="264"/>
      <c r="S23" s="252"/>
      <c r="T23" s="252"/>
      <c r="U23" s="252"/>
    </row>
    <row r="24" spans="1:21" ht="24.75" customHeight="1">
      <c r="A24" s="3"/>
      <c r="B24" s="251"/>
      <c r="C24" s="251"/>
      <c r="D24" s="252"/>
      <c r="E24" s="252"/>
      <c r="F24" s="252"/>
      <c r="G24" s="251"/>
      <c r="H24" s="251"/>
      <c r="I24" s="251"/>
      <c r="J24" s="251"/>
      <c r="K24" s="252"/>
      <c r="L24" s="252"/>
      <c r="M24" s="252"/>
      <c r="N24" s="252"/>
      <c r="O24" s="252"/>
      <c r="P24" s="269"/>
      <c r="Q24" s="269"/>
      <c r="R24" s="269"/>
      <c r="S24" s="269"/>
      <c r="T24" s="269"/>
      <c r="U24" s="269"/>
    </row>
    <row r="25" spans="1:21" ht="16.5">
      <c r="A25" s="3"/>
      <c r="B25" s="251"/>
      <c r="C25" s="251"/>
      <c r="D25" s="252"/>
      <c r="E25" s="252"/>
      <c r="F25" s="252"/>
      <c r="G25" s="251"/>
      <c r="H25" s="251"/>
      <c r="I25" s="251"/>
      <c r="J25" s="251"/>
      <c r="K25" s="252"/>
      <c r="L25" s="252"/>
      <c r="M25" s="252"/>
      <c r="N25" s="252"/>
      <c r="O25" s="252"/>
      <c r="P25" s="269"/>
      <c r="Q25" s="269"/>
      <c r="R25" s="269"/>
      <c r="S25" s="269"/>
      <c r="T25" s="269"/>
      <c r="U25" s="269"/>
    </row>
    <row r="26" spans="1:21" ht="16.5">
      <c r="A26" s="3"/>
      <c r="B26" s="599" t="str">
        <f>TT!C6</f>
        <v>Nguyễn Minh Tuệ</v>
      </c>
      <c r="C26" s="599"/>
      <c r="D26" s="599"/>
      <c r="E26" s="599"/>
      <c r="F26" s="599"/>
      <c r="G26" s="599"/>
      <c r="H26" s="264"/>
      <c r="I26" s="264"/>
      <c r="J26" s="264"/>
      <c r="K26" s="252"/>
      <c r="L26" s="252"/>
      <c r="M26" s="252"/>
      <c r="N26" s="252"/>
      <c r="O26" s="599" t="str">
        <f>TT!C3</f>
        <v>Mai Anh Tuấn</v>
      </c>
      <c r="P26" s="599"/>
      <c r="Q26" s="599"/>
      <c r="R26" s="599"/>
      <c r="S26" s="599"/>
      <c r="T26" s="599"/>
      <c r="U26" s="599"/>
    </row>
    <row r="27" spans="1:21" ht="16.5">
      <c r="A27" s="269"/>
      <c r="B27" s="269"/>
      <c r="C27" s="269"/>
      <c r="D27" s="269"/>
      <c r="E27" s="269"/>
      <c r="F27" s="269"/>
      <c r="G27" s="269"/>
      <c r="H27" s="269"/>
      <c r="I27" s="269"/>
      <c r="J27" s="269"/>
      <c r="K27" s="269"/>
      <c r="L27" s="269"/>
      <c r="M27" s="269"/>
      <c r="N27" s="269"/>
      <c r="O27" s="269"/>
      <c r="P27" s="251"/>
      <c r="Q27" s="251"/>
      <c r="R27" s="251"/>
      <c r="S27" s="252"/>
      <c r="T27" s="252"/>
      <c r="U27" s="252"/>
    </row>
    <row r="28" spans="1:21" ht="16.5">
      <c r="A28" s="269"/>
      <c r="B28" s="269"/>
      <c r="C28" s="269"/>
      <c r="D28" s="269"/>
      <c r="E28" s="269"/>
      <c r="F28" s="269"/>
      <c r="G28" s="269"/>
      <c r="H28" s="269"/>
      <c r="I28" s="269"/>
      <c r="J28" s="269"/>
      <c r="K28" s="269"/>
      <c r="L28" s="269"/>
      <c r="M28" s="269"/>
      <c r="N28" s="269"/>
      <c r="O28" s="269"/>
      <c r="P28" s="264"/>
      <c r="Q28" s="264"/>
      <c r="R28" s="264"/>
      <c r="S28" s="252"/>
      <c r="T28" s="252"/>
      <c r="U28" s="252"/>
    </row>
  </sheetData>
  <sheetProtection/>
  <mergeCells count="47">
    <mergeCell ref="B26:G26"/>
    <mergeCell ref="O21:U21"/>
    <mergeCell ref="O22:U22"/>
    <mergeCell ref="O26:U26"/>
    <mergeCell ref="W5:W7"/>
    <mergeCell ref="Q5:Q7"/>
    <mergeCell ref="S5:S7"/>
    <mergeCell ref="T5:T7"/>
    <mergeCell ref="U5:U7"/>
    <mergeCell ref="V5:V7"/>
    <mergeCell ref="R4:R7"/>
    <mergeCell ref="S4:U4"/>
    <mergeCell ref="V4:X4"/>
    <mergeCell ref="A8:B8"/>
    <mergeCell ref="B22:G22"/>
    <mergeCell ref="X5:X7"/>
    <mergeCell ref="A9:B9"/>
    <mergeCell ref="A3:A7"/>
    <mergeCell ref="B3:B7"/>
    <mergeCell ref="B21:G21"/>
    <mergeCell ref="D5:D7"/>
    <mergeCell ref="E5:E7"/>
    <mergeCell ref="F5:F7"/>
    <mergeCell ref="G5:G7"/>
    <mergeCell ref="C3:J3"/>
    <mergeCell ref="K3:Q3"/>
    <mergeCell ref="R3:X3"/>
    <mergeCell ref="C4:C7"/>
    <mergeCell ref="D4:G4"/>
    <mergeCell ref="H4:J4"/>
    <mergeCell ref="K4:K7"/>
    <mergeCell ref="L4:N4"/>
    <mergeCell ref="H5:H7"/>
    <mergeCell ref="I5:I7"/>
    <mergeCell ref="J5:J7"/>
    <mergeCell ref="L5:L7"/>
    <mergeCell ref="M5:M7"/>
    <mergeCell ref="N5:N7"/>
    <mergeCell ref="O5:O7"/>
    <mergeCell ref="P5:P7"/>
    <mergeCell ref="O4:Q4"/>
    <mergeCell ref="A1:E1"/>
    <mergeCell ref="R1:X1"/>
    <mergeCell ref="H2:I2"/>
    <mergeCell ref="L2:P2"/>
    <mergeCell ref="R2:X2"/>
    <mergeCell ref="F1:Q1"/>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T37"/>
  <sheetViews>
    <sheetView view="pageBreakPreview" zoomScale="81" zoomScaleSheetLayoutView="81" zoomScalePageLayoutView="0" workbookViewId="0" topLeftCell="A1">
      <selection activeCell="E1" sqref="E1:O1"/>
    </sheetView>
  </sheetViews>
  <sheetFormatPr defaultColWidth="9.00390625" defaultRowHeight="15.75"/>
  <cols>
    <col min="1" max="1" width="6.75390625" style="138" customWidth="1"/>
    <col min="2" max="2" width="21.625" style="127" customWidth="1"/>
    <col min="3" max="5" width="7.375" style="127" customWidth="1"/>
    <col min="6" max="6" width="13.625" style="127" customWidth="1"/>
    <col min="7" max="7" width="7.875" style="127" customWidth="1"/>
    <col min="8" max="8" width="13.25390625" style="127" customWidth="1"/>
    <col min="9" max="9" width="7.875" style="127" customWidth="1"/>
    <col min="10" max="10" width="12.375" style="127" customWidth="1"/>
    <col min="11" max="11" width="7.875" style="127" customWidth="1"/>
    <col min="12" max="12" width="11.75390625" style="127" customWidth="1"/>
    <col min="13" max="13" width="7.875" style="127" customWidth="1"/>
    <col min="14" max="14" width="11.00390625" style="127" customWidth="1"/>
    <col min="15" max="15" width="7.875" style="127" customWidth="1"/>
    <col min="16" max="16" width="11.50390625" style="127" customWidth="1"/>
    <col min="17" max="17" width="7.50390625" style="127" customWidth="1"/>
    <col min="18" max="18" width="9.75390625" style="127" customWidth="1"/>
    <col min="19" max="19" width="8.00390625" style="127" customWidth="1"/>
    <col min="20" max="20" width="12.25390625" style="127" customWidth="1"/>
    <col min="21" max="16384" width="9.00390625" style="127" customWidth="1"/>
  </cols>
  <sheetData>
    <row r="1" spans="1:20" ht="78.75" customHeight="1">
      <c r="A1" s="465" t="s">
        <v>334</v>
      </c>
      <c r="B1" s="465"/>
      <c r="C1" s="465"/>
      <c r="D1" s="465"/>
      <c r="E1" s="655" t="s">
        <v>417</v>
      </c>
      <c r="F1" s="655"/>
      <c r="G1" s="655"/>
      <c r="H1" s="655"/>
      <c r="I1" s="655"/>
      <c r="J1" s="655"/>
      <c r="K1" s="655"/>
      <c r="L1" s="655"/>
      <c r="M1" s="655"/>
      <c r="N1" s="655"/>
      <c r="O1" s="655"/>
      <c r="P1" s="462" t="str">
        <f>TT!C2</f>
        <v>Đơn vị  báo cáo: 
Đơn vị nhận báo cáo: </v>
      </c>
      <c r="Q1" s="462"/>
      <c r="R1" s="462"/>
      <c r="S1" s="462"/>
      <c r="T1" s="462"/>
    </row>
    <row r="2" spans="1:20" ht="18" customHeight="1">
      <c r="A2" s="128"/>
      <c r="B2" s="6"/>
      <c r="C2" s="129"/>
      <c r="D2" s="129"/>
      <c r="G2" s="130"/>
      <c r="H2" s="131">
        <f>COUNTBLANK(C14:T14)</f>
        <v>15</v>
      </c>
      <c r="I2" s="131">
        <f>COUNTA(C14:T14)</f>
        <v>3</v>
      </c>
      <c r="J2" s="131">
        <f>H2+I2</f>
        <v>18</v>
      </c>
      <c r="K2" s="132"/>
      <c r="M2" s="133"/>
      <c r="N2" s="133"/>
      <c r="O2" s="133"/>
      <c r="P2" s="669" t="s">
        <v>98</v>
      </c>
      <c r="Q2" s="669"/>
      <c r="R2" s="669"/>
      <c r="S2" s="669"/>
      <c r="T2" s="669"/>
    </row>
    <row r="3" spans="1:20" s="134" customFormat="1" ht="19.5" customHeight="1">
      <c r="A3" s="667" t="s">
        <v>238</v>
      </c>
      <c r="B3" s="667" t="s">
        <v>157</v>
      </c>
      <c r="C3" s="670" t="s">
        <v>256</v>
      </c>
      <c r="D3" s="671"/>
      <c r="E3" s="671"/>
      <c r="F3" s="660" t="s">
        <v>257</v>
      </c>
      <c r="G3" s="660"/>
      <c r="H3" s="660"/>
      <c r="I3" s="660"/>
      <c r="J3" s="660"/>
      <c r="K3" s="660"/>
      <c r="L3" s="660"/>
      <c r="M3" s="672" t="s">
        <v>258</v>
      </c>
      <c r="N3" s="672"/>
      <c r="O3" s="672"/>
      <c r="P3" s="673"/>
      <c r="Q3" s="670" t="s">
        <v>259</v>
      </c>
      <c r="R3" s="671"/>
      <c r="S3" s="671"/>
      <c r="T3" s="674"/>
    </row>
    <row r="4" spans="1:20" s="134" customFormat="1" ht="26.25" customHeight="1">
      <c r="A4" s="668"/>
      <c r="B4" s="668"/>
      <c r="C4" s="656" t="s">
        <v>260</v>
      </c>
      <c r="D4" s="659" t="s">
        <v>4</v>
      </c>
      <c r="E4" s="659"/>
      <c r="F4" s="656" t="s">
        <v>261</v>
      </c>
      <c r="G4" s="660" t="s">
        <v>262</v>
      </c>
      <c r="H4" s="660"/>
      <c r="I4" s="660"/>
      <c r="J4" s="660"/>
      <c r="K4" s="660"/>
      <c r="L4" s="660"/>
      <c r="M4" s="661" t="s">
        <v>263</v>
      </c>
      <c r="N4" s="662"/>
      <c r="O4" s="661" t="s">
        <v>264</v>
      </c>
      <c r="P4" s="662"/>
      <c r="Q4" s="661" t="s">
        <v>265</v>
      </c>
      <c r="R4" s="662"/>
      <c r="S4" s="661" t="s">
        <v>266</v>
      </c>
      <c r="T4" s="662"/>
    </row>
    <row r="5" spans="1:20" s="134" customFormat="1" ht="19.5" customHeight="1">
      <c r="A5" s="668"/>
      <c r="B5" s="668"/>
      <c r="C5" s="657"/>
      <c r="D5" s="656" t="s">
        <v>267</v>
      </c>
      <c r="E5" s="656" t="s">
        <v>62</v>
      </c>
      <c r="F5" s="657"/>
      <c r="G5" s="660" t="s">
        <v>12</v>
      </c>
      <c r="H5" s="660"/>
      <c r="I5" s="660" t="s">
        <v>4</v>
      </c>
      <c r="J5" s="660"/>
      <c r="K5" s="660"/>
      <c r="L5" s="660"/>
      <c r="M5" s="663"/>
      <c r="N5" s="664"/>
      <c r="O5" s="663"/>
      <c r="P5" s="664"/>
      <c r="Q5" s="663"/>
      <c r="R5" s="664"/>
      <c r="S5" s="663"/>
      <c r="T5" s="664"/>
    </row>
    <row r="6" spans="1:20" s="134" customFormat="1" ht="30.75" customHeight="1">
      <c r="A6" s="668"/>
      <c r="B6" s="668"/>
      <c r="C6" s="657"/>
      <c r="D6" s="657"/>
      <c r="E6" s="657"/>
      <c r="F6" s="657"/>
      <c r="G6" s="660"/>
      <c r="H6" s="660"/>
      <c r="I6" s="660" t="s">
        <v>268</v>
      </c>
      <c r="J6" s="660"/>
      <c r="K6" s="660" t="s">
        <v>269</v>
      </c>
      <c r="L6" s="660"/>
      <c r="M6" s="665"/>
      <c r="N6" s="666"/>
      <c r="O6" s="665"/>
      <c r="P6" s="666"/>
      <c r="Q6" s="665"/>
      <c r="R6" s="666"/>
      <c r="S6" s="665"/>
      <c r="T6" s="666"/>
    </row>
    <row r="7" spans="1:20" s="134" customFormat="1" ht="32.25" customHeight="1">
      <c r="A7" s="668"/>
      <c r="B7" s="668"/>
      <c r="C7" s="658"/>
      <c r="D7" s="658"/>
      <c r="E7" s="658"/>
      <c r="F7" s="658"/>
      <c r="G7" s="305" t="s">
        <v>178</v>
      </c>
      <c r="H7" s="305" t="s">
        <v>179</v>
      </c>
      <c r="I7" s="305" t="s">
        <v>178</v>
      </c>
      <c r="J7" s="305" t="s">
        <v>179</v>
      </c>
      <c r="K7" s="306" t="s">
        <v>178</v>
      </c>
      <c r="L7" s="305" t="s">
        <v>179</v>
      </c>
      <c r="M7" s="305" t="s">
        <v>178</v>
      </c>
      <c r="N7" s="305" t="s">
        <v>179</v>
      </c>
      <c r="O7" s="305" t="s">
        <v>178</v>
      </c>
      <c r="P7" s="305" t="s">
        <v>179</v>
      </c>
      <c r="Q7" s="305" t="s">
        <v>178</v>
      </c>
      <c r="R7" s="305" t="s">
        <v>179</v>
      </c>
      <c r="S7" s="305" t="s">
        <v>178</v>
      </c>
      <c r="T7" s="305" t="s">
        <v>179</v>
      </c>
    </row>
    <row r="8" spans="1:20" s="137" customFormat="1" ht="20.25" customHeight="1">
      <c r="A8" s="675" t="s">
        <v>3</v>
      </c>
      <c r="B8" s="675"/>
      <c r="C8" s="135">
        <v>1</v>
      </c>
      <c r="D8" s="135">
        <v>2</v>
      </c>
      <c r="E8" s="135">
        <v>3</v>
      </c>
      <c r="F8" s="135">
        <v>4</v>
      </c>
      <c r="G8" s="135">
        <v>5</v>
      </c>
      <c r="H8" s="135">
        <v>6</v>
      </c>
      <c r="I8" s="135">
        <v>7</v>
      </c>
      <c r="J8" s="135">
        <v>8</v>
      </c>
      <c r="K8" s="135">
        <v>9</v>
      </c>
      <c r="L8" s="135">
        <v>10</v>
      </c>
      <c r="M8" s="135">
        <v>11</v>
      </c>
      <c r="N8" s="135">
        <v>12</v>
      </c>
      <c r="O8" s="135">
        <v>13</v>
      </c>
      <c r="P8" s="135">
        <v>14</v>
      </c>
      <c r="Q8" s="136">
        <v>15</v>
      </c>
      <c r="R8" s="136">
        <v>16</v>
      </c>
      <c r="S8" s="136">
        <v>17</v>
      </c>
      <c r="T8" s="136">
        <v>18</v>
      </c>
    </row>
    <row r="9" spans="1:20" s="307" customFormat="1" ht="32.25" customHeight="1">
      <c r="A9" s="677" t="s">
        <v>10</v>
      </c>
      <c r="B9" s="678"/>
      <c r="C9" s="314">
        <f>SUM(C10:C11)</f>
        <v>0</v>
      </c>
      <c r="D9" s="314">
        <f aca="true" t="shared" si="0" ref="D9:T9">SUM(D10:D11)</f>
        <v>0</v>
      </c>
      <c r="E9" s="314">
        <f t="shared" si="0"/>
        <v>0</v>
      </c>
      <c r="F9" s="314">
        <f t="shared" si="0"/>
        <v>0</v>
      </c>
      <c r="G9" s="314">
        <f t="shared" si="0"/>
        <v>0</v>
      </c>
      <c r="H9" s="314">
        <f t="shared" si="0"/>
        <v>0</v>
      </c>
      <c r="I9" s="314">
        <f t="shared" si="0"/>
        <v>0</v>
      </c>
      <c r="J9" s="314">
        <f t="shared" si="0"/>
        <v>0</v>
      </c>
      <c r="K9" s="314">
        <f t="shared" si="0"/>
        <v>0</v>
      </c>
      <c r="L9" s="314">
        <f t="shared" si="0"/>
        <v>0</v>
      </c>
      <c r="M9" s="314">
        <f t="shared" si="0"/>
        <v>0</v>
      </c>
      <c r="N9" s="314">
        <f t="shared" si="0"/>
        <v>0</v>
      </c>
      <c r="O9" s="314">
        <f t="shared" si="0"/>
        <v>0</v>
      </c>
      <c r="P9" s="314">
        <f t="shared" si="0"/>
        <v>0</v>
      </c>
      <c r="Q9" s="314">
        <f t="shared" si="0"/>
        <v>0</v>
      </c>
      <c r="R9" s="314">
        <f t="shared" si="0"/>
        <v>0</v>
      </c>
      <c r="S9" s="314">
        <f t="shared" si="0"/>
        <v>0</v>
      </c>
      <c r="T9" s="314">
        <f t="shared" si="0"/>
        <v>0</v>
      </c>
    </row>
    <row r="10" spans="1:20" s="310" customFormat="1" ht="32.25" customHeight="1">
      <c r="A10" s="308" t="s">
        <v>0</v>
      </c>
      <c r="B10" s="309" t="s">
        <v>28</v>
      </c>
      <c r="C10" s="314">
        <f aca="true" t="shared" si="1" ref="C10:C20">SUM(D10:E10)</f>
        <v>0</v>
      </c>
      <c r="D10" s="314"/>
      <c r="E10" s="314"/>
      <c r="F10" s="314"/>
      <c r="G10" s="314">
        <f aca="true" t="shared" si="2" ref="G10:G20">SUM(I10,K10)</f>
        <v>0</v>
      </c>
      <c r="H10" s="314">
        <f aca="true" t="shared" si="3" ref="H10:H20">SUM(J10,L10)</f>
        <v>0</v>
      </c>
      <c r="I10" s="314"/>
      <c r="J10" s="314"/>
      <c r="K10" s="314"/>
      <c r="L10" s="314"/>
      <c r="M10" s="314"/>
      <c r="N10" s="314"/>
      <c r="O10" s="314"/>
      <c r="P10" s="314"/>
      <c r="Q10" s="315"/>
      <c r="R10" s="315"/>
      <c r="S10" s="315"/>
      <c r="T10" s="315"/>
    </row>
    <row r="11" spans="1:20" s="310" customFormat="1" ht="32.25" customHeight="1">
      <c r="A11" s="311" t="s">
        <v>1</v>
      </c>
      <c r="B11" s="309" t="s">
        <v>8</v>
      </c>
      <c r="C11" s="314">
        <f>SUM(C12:C20)</f>
        <v>0</v>
      </c>
      <c r="D11" s="314">
        <f aca="true" t="shared" si="4" ref="D11:T11">SUM(D12:D20)</f>
        <v>0</v>
      </c>
      <c r="E11" s="314">
        <f t="shared" si="4"/>
        <v>0</v>
      </c>
      <c r="F11" s="314">
        <f t="shared" si="4"/>
        <v>0</v>
      </c>
      <c r="G11" s="314">
        <f t="shared" si="4"/>
        <v>0</v>
      </c>
      <c r="H11" s="314">
        <f t="shared" si="4"/>
        <v>0</v>
      </c>
      <c r="I11" s="314">
        <f t="shared" si="4"/>
        <v>0</v>
      </c>
      <c r="J11" s="314">
        <f t="shared" si="4"/>
        <v>0</v>
      </c>
      <c r="K11" s="314">
        <f t="shared" si="4"/>
        <v>0</v>
      </c>
      <c r="L11" s="314">
        <f t="shared" si="4"/>
        <v>0</v>
      </c>
      <c r="M11" s="314">
        <f t="shared" si="4"/>
        <v>0</v>
      </c>
      <c r="N11" s="314">
        <f t="shared" si="4"/>
        <v>0</v>
      </c>
      <c r="O11" s="314">
        <f t="shared" si="4"/>
        <v>0</v>
      </c>
      <c r="P11" s="314">
        <f t="shared" si="4"/>
        <v>0</v>
      </c>
      <c r="Q11" s="314">
        <f t="shared" si="4"/>
        <v>0</v>
      </c>
      <c r="R11" s="314">
        <f t="shared" si="4"/>
        <v>0</v>
      </c>
      <c r="S11" s="314">
        <f t="shared" si="4"/>
        <v>0</v>
      </c>
      <c r="T11" s="314">
        <f t="shared" si="4"/>
        <v>0</v>
      </c>
    </row>
    <row r="12" spans="1:20" s="310" customFormat="1" ht="32.25" customHeight="1">
      <c r="A12" s="312" t="s">
        <v>13</v>
      </c>
      <c r="B12" s="313" t="s">
        <v>339</v>
      </c>
      <c r="C12" s="314">
        <f t="shared" si="1"/>
        <v>0</v>
      </c>
      <c r="D12" s="314"/>
      <c r="E12" s="314"/>
      <c r="F12" s="314"/>
      <c r="G12" s="314">
        <f t="shared" si="2"/>
        <v>0</v>
      </c>
      <c r="H12" s="314">
        <f t="shared" si="3"/>
        <v>0</v>
      </c>
      <c r="I12" s="314"/>
      <c r="J12" s="314"/>
      <c r="K12" s="314"/>
      <c r="L12" s="314"/>
      <c r="M12" s="314"/>
      <c r="N12" s="314"/>
      <c r="O12" s="314"/>
      <c r="P12" s="314"/>
      <c r="Q12" s="315"/>
      <c r="R12" s="315"/>
      <c r="S12" s="315"/>
      <c r="T12" s="315"/>
    </row>
    <row r="13" spans="1:20" s="310" customFormat="1" ht="32.25" customHeight="1">
      <c r="A13" s="312" t="s">
        <v>14</v>
      </c>
      <c r="B13" s="313" t="s">
        <v>340</v>
      </c>
      <c r="C13" s="314">
        <f t="shared" si="1"/>
        <v>0</v>
      </c>
      <c r="D13" s="314"/>
      <c r="E13" s="314"/>
      <c r="F13" s="314"/>
      <c r="G13" s="314">
        <f t="shared" si="2"/>
        <v>0</v>
      </c>
      <c r="H13" s="314">
        <f t="shared" si="3"/>
        <v>0</v>
      </c>
      <c r="I13" s="314"/>
      <c r="J13" s="314"/>
      <c r="K13" s="314"/>
      <c r="L13" s="314"/>
      <c r="M13" s="314"/>
      <c r="N13" s="314"/>
      <c r="O13" s="314"/>
      <c r="P13" s="314"/>
      <c r="Q13" s="315"/>
      <c r="R13" s="315"/>
      <c r="S13" s="315"/>
      <c r="T13" s="315"/>
    </row>
    <row r="14" spans="1:20" s="310" customFormat="1" ht="32.25" customHeight="1">
      <c r="A14" s="312" t="s">
        <v>19</v>
      </c>
      <c r="B14" s="313" t="s">
        <v>341</v>
      </c>
      <c r="C14" s="314">
        <f t="shared" si="1"/>
        <v>0</v>
      </c>
      <c r="D14" s="316"/>
      <c r="E14" s="317"/>
      <c r="F14" s="317"/>
      <c r="G14" s="314">
        <f t="shared" si="2"/>
        <v>0</v>
      </c>
      <c r="H14" s="314">
        <f t="shared" si="3"/>
        <v>0</v>
      </c>
      <c r="I14" s="316"/>
      <c r="J14" s="316"/>
      <c r="K14" s="317"/>
      <c r="L14" s="317"/>
      <c r="M14" s="317"/>
      <c r="N14" s="317"/>
      <c r="O14" s="317"/>
      <c r="P14" s="317"/>
      <c r="Q14" s="318"/>
      <c r="R14" s="318"/>
      <c r="S14" s="318"/>
      <c r="T14" s="318"/>
    </row>
    <row r="15" spans="1:20" s="310" customFormat="1" ht="32.25" customHeight="1">
      <c r="A15" s="312" t="s">
        <v>22</v>
      </c>
      <c r="B15" s="313" t="s">
        <v>342</v>
      </c>
      <c r="C15" s="314">
        <f t="shared" si="1"/>
        <v>0</v>
      </c>
      <c r="D15" s="316"/>
      <c r="E15" s="317"/>
      <c r="F15" s="317"/>
      <c r="G15" s="314">
        <f t="shared" si="2"/>
        <v>0</v>
      </c>
      <c r="H15" s="314">
        <f t="shared" si="3"/>
        <v>0</v>
      </c>
      <c r="I15" s="316"/>
      <c r="J15" s="316"/>
      <c r="K15" s="317"/>
      <c r="L15" s="317"/>
      <c r="M15" s="317"/>
      <c r="N15" s="317"/>
      <c r="O15" s="317"/>
      <c r="P15" s="317"/>
      <c r="Q15" s="318"/>
      <c r="R15" s="318"/>
      <c r="S15" s="318"/>
      <c r="T15" s="318"/>
    </row>
    <row r="16" spans="1:20" s="310" customFormat="1" ht="32.25" customHeight="1">
      <c r="A16" s="312" t="s">
        <v>23</v>
      </c>
      <c r="B16" s="313" t="s">
        <v>343</v>
      </c>
      <c r="C16" s="314">
        <f t="shared" si="1"/>
        <v>0</v>
      </c>
      <c r="D16" s="316"/>
      <c r="E16" s="317"/>
      <c r="F16" s="317"/>
      <c r="G16" s="314">
        <f t="shared" si="2"/>
        <v>0</v>
      </c>
      <c r="H16" s="314">
        <f t="shared" si="3"/>
        <v>0</v>
      </c>
      <c r="I16" s="316"/>
      <c r="J16" s="316"/>
      <c r="K16" s="317"/>
      <c r="L16" s="317"/>
      <c r="M16" s="317"/>
      <c r="N16" s="317"/>
      <c r="O16" s="317"/>
      <c r="P16" s="317"/>
      <c r="Q16" s="318"/>
      <c r="R16" s="318"/>
      <c r="S16" s="318"/>
      <c r="T16" s="318"/>
    </row>
    <row r="17" spans="1:20" s="310" customFormat="1" ht="32.25" customHeight="1">
      <c r="A17" s="312" t="s">
        <v>24</v>
      </c>
      <c r="B17" s="313" t="s">
        <v>344</v>
      </c>
      <c r="C17" s="314">
        <f t="shared" si="1"/>
        <v>0</v>
      </c>
      <c r="D17" s="316"/>
      <c r="E17" s="317"/>
      <c r="F17" s="317"/>
      <c r="G17" s="314">
        <f t="shared" si="2"/>
        <v>0</v>
      </c>
      <c r="H17" s="314">
        <f t="shared" si="3"/>
        <v>0</v>
      </c>
      <c r="I17" s="316"/>
      <c r="J17" s="316"/>
      <c r="K17" s="317"/>
      <c r="L17" s="317"/>
      <c r="M17" s="317"/>
      <c r="N17" s="317"/>
      <c r="O17" s="317"/>
      <c r="P17" s="317"/>
      <c r="Q17" s="318"/>
      <c r="R17" s="318"/>
      <c r="S17" s="318"/>
      <c r="T17" s="318"/>
    </row>
    <row r="18" spans="1:20" s="310" customFormat="1" ht="32.25" customHeight="1">
      <c r="A18" s="312" t="s">
        <v>25</v>
      </c>
      <c r="B18" s="313" t="s">
        <v>345</v>
      </c>
      <c r="C18" s="314">
        <f t="shared" si="1"/>
        <v>0</v>
      </c>
      <c r="D18" s="316"/>
      <c r="E18" s="317"/>
      <c r="F18" s="317"/>
      <c r="G18" s="314">
        <f t="shared" si="2"/>
        <v>0</v>
      </c>
      <c r="H18" s="314">
        <f t="shared" si="3"/>
        <v>0</v>
      </c>
      <c r="I18" s="316"/>
      <c r="J18" s="316"/>
      <c r="K18" s="317"/>
      <c r="L18" s="317"/>
      <c r="M18" s="317"/>
      <c r="N18" s="317"/>
      <c r="O18" s="317"/>
      <c r="P18" s="317"/>
      <c r="Q18" s="318"/>
      <c r="R18" s="318"/>
      <c r="S18" s="318"/>
      <c r="T18" s="318"/>
    </row>
    <row r="19" spans="1:20" s="310" customFormat="1" ht="32.25" customHeight="1">
      <c r="A19" s="312" t="s">
        <v>26</v>
      </c>
      <c r="B19" s="313" t="s">
        <v>346</v>
      </c>
      <c r="C19" s="314">
        <f t="shared" si="1"/>
        <v>0</v>
      </c>
      <c r="D19" s="316"/>
      <c r="E19" s="317"/>
      <c r="F19" s="317"/>
      <c r="G19" s="314">
        <f t="shared" si="2"/>
        <v>0</v>
      </c>
      <c r="H19" s="314">
        <f t="shared" si="3"/>
        <v>0</v>
      </c>
      <c r="I19" s="316"/>
      <c r="J19" s="316"/>
      <c r="K19" s="317"/>
      <c r="L19" s="317"/>
      <c r="M19" s="317"/>
      <c r="N19" s="317"/>
      <c r="O19" s="317"/>
      <c r="P19" s="317"/>
      <c r="Q19" s="318"/>
      <c r="R19" s="318"/>
      <c r="S19" s="318"/>
      <c r="T19" s="318"/>
    </row>
    <row r="20" spans="1:20" s="310" customFormat="1" ht="32.25" customHeight="1">
      <c r="A20" s="312" t="s">
        <v>27</v>
      </c>
      <c r="B20" s="313" t="s">
        <v>347</v>
      </c>
      <c r="C20" s="314">
        <f t="shared" si="1"/>
        <v>0</v>
      </c>
      <c r="D20" s="317"/>
      <c r="E20" s="317"/>
      <c r="F20" s="317"/>
      <c r="G20" s="314">
        <f t="shared" si="2"/>
        <v>0</v>
      </c>
      <c r="H20" s="314">
        <f t="shared" si="3"/>
        <v>0</v>
      </c>
      <c r="I20" s="317"/>
      <c r="J20" s="317"/>
      <c r="K20" s="317"/>
      <c r="L20" s="317"/>
      <c r="M20" s="317"/>
      <c r="N20" s="317"/>
      <c r="O20" s="317"/>
      <c r="P20" s="317"/>
      <c r="Q20" s="318"/>
      <c r="R20" s="318"/>
      <c r="S20" s="318"/>
      <c r="T20" s="318"/>
    </row>
    <row r="21" spans="1:20" s="355" customFormat="1" ht="23.25" customHeight="1">
      <c r="A21" s="346"/>
      <c r="B21" s="607" t="str">
        <f>TT!C7</f>
        <v>Quảng Trị, ngày 02 tháng 4 năm 2021</v>
      </c>
      <c r="C21" s="607"/>
      <c r="D21" s="607"/>
      <c r="E21" s="607"/>
      <c r="F21" s="607"/>
      <c r="G21" s="607"/>
      <c r="H21" s="347"/>
      <c r="I21" s="347"/>
      <c r="J21" s="347"/>
      <c r="K21" s="348"/>
      <c r="L21" s="349"/>
      <c r="M21" s="636" t="str">
        <f>TT!C4</f>
        <v>Quảng Trị, ngày 02 tháng 4 năm 2021</v>
      </c>
      <c r="N21" s="636"/>
      <c r="O21" s="636"/>
      <c r="P21" s="636"/>
      <c r="Q21" s="636"/>
      <c r="R21" s="636"/>
      <c r="S21" s="636"/>
      <c r="T21" s="354"/>
    </row>
    <row r="22" spans="1:20" s="139" customFormat="1" ht="33" customHeight="1">
      <c r="A22" s="125"/>
      <c r="B22" s="598" t="s">
        <v>290</v>
      </c>
      <c r="C22" s="598"/>
      <c r="D22" s="598"/>
      <c r="E22" s="598"/>
      <c r="F22" s="598"/>
      <c r="G22" s="598"/>
      <c r="H22" s="263"/>
      <c r="I22" s="263"/>
      <c r="J22" s="263"/>
      <c r="K22" s="288"/>
      <c r="L22" s="288"/>
      <c r="M22" s="637" t="str">
        <f>TT!C5</f>
        <v>KT.CỤC TRƯỞNG
PHÓ CỤC TRƯỞNG</v>
      </c>
      <c r="N22" s="637"/>
      <c r="O22" s="637"/>
      <c r="P22" s="637"/>
      <c r="Q22" s="637"/>
      <c r="R22" s="637"/>
      <c r="S22" s="637"/>
      <c r="T22" s="264"/>
    </row>
    <row r="23" spans="1:20" s="139" customFormat="1" ht="23.25" customHeight="1">
      <c r="A23" s="3"/>
      <c r="B23" s="251"/>
      <c r="C23" s="251"/>
      <c r="D23" s="252"/>
      <c r="E23" s="252"/>
      <c r="F23" s="252"/>
      <c r="G23" s="251"/>
      <c r="H23" s="251"/>
      <c r="I23" s="251"/>
      <c r="J23" s="251"/>
      <c r="K23" s="252"/>
      <c r="L23" s="252"/>
      <c r="M23" s="252"/>
      <c r="N23" s="252"/>
      <c r="P23" s="264"/>
      <c r="Q23" s="264"/>
      <c r="R23" s="264"/>
      <c r="S23" s="252"/>
      <c r="T23" s="252"/>
    </row>
    <row r="24" spans="1:20" s="139" customFormat="1" ht="23.25" customHeight="1">
      <c r="A24" s="3"/>
      <c r="B24" s="251"/>
      <c r="C24" s="251"/>
      <c r="D24" s="252"/>
      <c r="E24" s="252"/>
      <c r="F24" s="252"/>
      <c r="G24" s="251"/>
      <c r="H24" s="251"/>
      <c r="I24" s="251"/>
      <c r="J24" s="251"/>
      <c r="K24" s="252"/>
      <c r="L24" s="252"/>
      <c r="M24" s="252"/>
      <c r="N24" s="252"/>
      <c r="P24" s="269"/>
      <c r="Q24" s="269"/>
      <c r="R24" s="269"/>
      <c r="S24" s="269"/>
      <c r="T24" s="269"/>
    </row>
    <row r="25" spans="1:20" s="139" customFormat="1" ht="23.25" customHeight="1">
      <c r="A25" s="3"/>
      <c r="B25" s="251"/>
      <c r="C25" s="251"/>
      <c r="D25" s="252"/>
      <c r="E25" s="252"/>
      <c r="F25" s="252"/>
      <c r="G25" s="251"/>
      <c r="H25" s="251"/>
      <c r="I25" s="251"/>
      <c r="J25" s="251"/>
      <c r="K25" s="252"/>
      <c r="L25" s="252"/>
      <c r="M25" s="252"/>
      <c r="N25" s="252"/>
      <c r="P25" s="269"/>
      <c r="Q25" s="269"/>
      <c r="R25" s="269"/>
      <c r="S25" s="269"/>
      <c r="T25" s="269"/>
    </row>
    <row r="26" spans="1:20" s="139" customFormat="1" ht="23.25" customHeight="1">
      <c r="A26" s="3"/>
      <c r="B26" s="599" t="str">
        <f>TT!C6</f>
        <v>Nguyễn Minh Tuệ</v>
      </c>
      <c r="C26" s="599"/>
      <c r="D26" s="599"/>
      <c r="E26" s="599"/>
      <c r="F26" s="599"/>
      <c r="G26" s="599"/>
      <c r="H26" s="264"/>
      <c r="I26" s="264"/>
      <c r="J26" s="264"/>
      <c r="K26" s="252"/>
      <c r="L26" s="252"/>
      <c r="M26" s="599" t="str">
        <f>TT!C3</f>
        <v>Mai Anh Tuấn</v>
      </c>
      <c r="N26" s="599"/>
      <c r="O26" s="599"/>
      <c r="P26" s="599"/>
      <c r="Q26" s="599"/>
      <c r="R26" s="599"/>
      <c r="S26" s="599"/>
      <c r="T26" s="264"/>
    </row>
    <row r="27" spans="1:17" s="149" customFormat="1" ht="23.25" customHeight="1">
      <c r="A27" s="144"/>
      <c r="B27" s="145"/>
      <c r="C27" s="145"/>
      <c r="D27" s="145"/>
      <c r="E27" s="145"/>
      <c r="F27" s="146"/>
      <c r="G27" s="146"/>
      <c r="H27" s="146"/>
      <c r="I27" s="147"/>
      <c r="J27" s="147"/>
      <c r="K27" s="145"/>
      <c r="L27" s="145"/>
      <c r="M27" s="145"/>
      <c r="N27" s="145"/>
      <c r="O27" s="145"/>
      <c r="P27" s="145"/>
      <c r="Q27" s="148"/>
    </row>
    <row r="28" spans="1:17" s="149" customFormat="1" ht="15" customHeight="1">
      <c r="A28" s="139"/>
      <c r="B28" s="142"/>
      <c r="C28" s="142"/>
      <c r="D28" s="142"/>
      <c r="E28" s="142"/>
      <c r="F28" s="142"/>
      <c r="G28" s="142"/>
      <c r="H28" s="142"/>
      <c r="K28" s="143"/>
      <c r="L28" s="143"/>
      <c r="M28" s="142"/>
      <c r="N28" s="142"/>
      <c r="O28" s="142"/>
      <c r="P28" s="142"/>
      <c r="Q28" s="148"/>
    </row>
    <row r="29" spans="2:16" s="139" customFormat="1" ht="15" customHeight="1">
      <c r="B29" s="141"/>
      <c r="C29" s="141"/>
      <c r="D29" s="140"/>
      <c r="E29" s="150"/>
      <c r="F29" s="150"/>
      <c r="G29" s="150"/>
      <c r="H29" s="150"/>
      <c r="I29" s="151"/>
      <c r="J29" s="151"/>
      <c r="K29" s="151"/>
      <c r="L29" s="151"/>
      <c r="M29" s="151"/>
      <c r="N29" s="151"/>
      <c r="O29" s="151"/>
      <c r="P29" s="151"/>
    </row>
    <row r="30" spans="2:16" s="139" customFormat="1" ht="15" customHeight="1">
      <c r="B30" s="141"/>
      <c r="C30" s="141"/>
      <c r="D30" s="140"/>
      <c r="E30" s="150"/>
      <c r="F30" s="150"/>
      <c r="G30" s="150"/>
      <c r="H30" s="150"/>
      <c r="I30" s="151"/>
      <c r="J30" s="151"/>
      <c r="K30" s="151"/>
      <c r="L30" s="151"/>
      <c r="M30" s="151"/>
      <c r="N30" s="151"/>
      <c r="O30" s="151"/>
      <c r="P30" s="151"/>
    </row>
    <row r="31" spans="2:16" ht="16.5">
      <c r="B31" s="152"/>
      <c r="C31" s="152"/>
      <c r="D31" s="152"/>
      <c r="E31" s="152"/>
      <c r="F31" s="152"/>
      <c r="G31" s="152"/>
      <c r="H31" s="152"/>
      <c r="I31" s="152"/>
      <c r="J31" s="152"/>
      <c r="K31" s="152"/>
      <c r="L31" s="152"/>
      <c r="M31" s="152"/>
      <c r="N31" s="152"/>
      <c r="O31" s="152"/>
      <c r="P31" s="152"/>
    </row>
    <row r="34" s="154" customFormat="1" ht="12.75" hidden="1">
      <c r="A34" s="153" t="s">
        <v>270</v>
      </c>
    </row>
    <row r="35" spans="1:19" s="154" customFormat="1" ht="15" customHeight="1" hidden="1">
      <c r="A35" s="155"/>
      <c r="B35" s="676" t="s">
        <v>271</v>
      </c>
      <c r="C35" s="676"/>
      <c r="D35" s="676"/>
      <c r="E35" s="676"/>
      <c r="F35" s="676"/>
      <c r="G35" s="676"/>
      <c r="H35" s="676"/>
      <c r="I35" s="676"/>
      <c r="J35" s="676"/>
      <c r="K35" s="676"/>
      <c r="L35" s="676"/>
      <c r="M35" s="676"/>
      <c r="N35" s="156"/>
      <c r="O35" s="155"/>
      <c r="P35" s="155"/>
      <c r="Q35" s="157"/>
      <c r="R35" s="157"/>
      <c r="S35" s="157"/>
    </row>
    <row r="36" s="154" customFormat="1" ht="12.75" hidden="1">
      <c r="B36" s="154" t="s">
        <v>272</v>
      </c>
    </row>
    <row r="37" ht="15.75" hidden="1">
      <c r="B37" s="148" t="s">
        <v>273</v>
      </c>
    </row>
  </sheetData>
  <sheetProtection/>
  <mergeCells count="33">
    <mergeCell ref="Q4:R6"/>
    <mergeCell ref="S4:T6"/>
    <mergeCell ref="D5:D7"/>
    <mergeCell ref="E5:E7"/>
    <mergeCell ref="G5:H6"/>
    <mergeCell ref="I5:L5"/>
    <mergeCell ref="I6:J6"/>
    <mergeCell ref="K6:L6"/>
    <mergeCell ref="A8:B8"/>
    <mergeCell ref="B21:G21"/>
    <mergeCell ref="B35:M35"/>
    <mergeCell ref="A9:B9"/>
    <mergeCell ref="B22:G22"/>
    <mergeCell ref="B26:G26"/>
    <mergeCell ref="M21:S21"/>
    <mergeCell ref="M22:S22"/>
    <mergeCell ref="M26:S26"/>
    <mergeCell ref="A1:D1"/>
    <mergeCell ref="E1:O1"/>
    <mergeCell ref="C4:C7"/>
    <mergeCell ref="D4:E4"/>
    <mergeCell ref="F4:F7"/>
    <mergeCell ref="G4:L4"/>
    <mergeCell ref="M4:N6"/>
    <mergeCell ref="O4:P6"/>
    <mergeCell ref="A3:A7"/>
    <mergeCell ref="B3:B7"/>
    <mergeCell ref="P1:T1"/>
    <mergeCell ref="P2:T2"/>
    <mergeCell ref="C3:E3"/>
    <mergeCell ref="F3:L3"/>
    <mergeCell ref="M3:P3"/>
    <mergeCell ref="Q3:T3"/>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Y34"/>
  <sheetViews>
    <sheetView showZeros="0" view="pageBreakPreview" zoomScale="85" zoomScaleSheetLayoutView="85" zoomScalePageLayoutView="0" workbookViewId="0" topLeftCell="A16">
      <selection activeCell="A1" sqref="A1:E1"/>
    </sheetView>
  </sheetViews>
  <sheetFormatPr defaultColWidth="9.00390625" defaultRowHeight="15.75"/>
  <cols>
    <col min="1" max="1" width="4.125" style="139" customWidth="1"/>
    <col min="2" max="2" width="15.625" style="139" customWidth="1"/>
    <col min="3" max="3" width="9.625" style="139" customWidth="1"/>
    <col min="4" max="4" width="6.75390625" style="139" customWidth="1"/>
    <col min="5" max="5" width="7.875" style="139" customWidth="1"/>
    <col min="6" max="6" width="8.00390625" style="139" customWidth="1"/>
    <col min="7" max="7" width="8.125" style="139" customWidth="1"/>
    <col min="8" max="8" width="10.00390625" style="139" customWidth="1"/>
    <col min="9" max="10" width="9.00390625" style="139" customWidth="1"/>
    <col min="11" max="11" width="8.50390625" style="139" customWidth="1"/>
    <col min="12" max="12" width="9.50390625" style="139" customWidth="1"/>
    <col min="13" max="13" width="7.125" style="139" customWidth="1"/>
    <col min="14" max="14" width="9.50390625" style="139" customWidth="1"/>
    <col min="15" max="18" width="9.00390625" style="139" customWidth="1"/>
    <col min="19" max="19" width="9.375" style="139" customWidth="1"/>
    <col min="20" max="20" width="7.375" style="139" customWidth="1"/>
    <col min="21" max="21" width="7.50390625" style="139" customWidth="1"/>
    <col min="22" max="22" width="11.125" style="139" customWidth="1"/>
    <col min="23" max="16384" width="9.00390625" style="139" customWidth="1"/>
  </cols>
  <sheetData>
    <row r="1" spans="1:22" ht="71.25" customHeight="1">
      <c r="A1" s="465" t="s">
        <v>335</v>
      </c>
      <c r="B1" s="465"/>
      <c r="C1" s="465"/>
      <c r="D1" s="465"/>
      <c r="E1" s="465"/>
      <c r="F1" s="683" t="s">
        <v>416</v>
      </c>
      <c r="G1" s="683"/>
      <c r="H1" s="683"/>
      <c r="I1" s="683"/>
      <c r="J1" s="683"/>
      <c r="K1" s="683"/>
      <c r="L1" s="683"/>
      <c r="M1" s="683"/>
      <c r="N1" s="683"/>
      <c r="O1" s="683"/>
      <c r="P1" s="683"/>
      <c r="Q1" s="683"/>
      <c r="R1" s="462" t="str">
        <f>TT!C2</f>
        <v>Đơn vị  báo cáo: 
Đơn vị nhận báo cáo: </v>
      </c>
      <c r="S1" s="462"/>
      <c r="T1" s="462"/>
      <c r="U1" s="462"/>
      <c r="V1" s="462"/>
    </row>
    <row r="2" spans="1:22" ht="18.75" customHeight="1">
      <c r="A2" s="25"/>
      <c r="B2" s="158"/>
      <c r="C2" s="159"/>
      <c r="D2" s="159"/>
      <c r="E2" s="159"/>
      <c r="F2" s="159"/>
      <c r="G2" s="159"/>
      <c r="H2" s="159"/>
      <c r="I2" s="160"/>
      <c r="J2" s="42">
        <f>COUNTBLANK(C12:V12)</f>
        <v>14</v>
      </c>
      <c r="K2" s="42">
        <f>COUNTA(C12:V12)</f>
        <v>6</v>
      </c>
      <c r="L2" s="42">
        <f>J2+K2</f>
        <v>20</v>
      </c>
      <c r="M2" s="161"/>
      <c r="R2" s="684" t="s">
        <v>274</v>
      </c>
      <c r="S2" s="684"/>
      <c r="T2" s="684"/>
      <c r="U2" s="684"/>
      <c r="V2" s="684"/>
    </row>
    <row r="3" spans="1:24" s="144" customFormat="1" ht="18.75" customHeight="1">
      <c r="A3" s="635" t="s">
        <v>238</v>
      </c>
      <c r="B3" s="635" t="s">
        <v>157</v>
      </c>
      <c r="C3" s="682" t="s">
        <v>275</v>
      </c>
      <c r="D3" s="682" t="s">
        <v>4</v>
      </c>
      <c r="E3" s="682"/>
      <c r="F3" s="682"/>
      <c r="G3" s="682"/>
      <c r="H3" s="682" t="s">
        <v>276</v>
      </c>
      <c r="I3" s="635" t="s">
        <v>4</v>
      </c>
      <c r="J3" s="635"/>
      <c r="K3" s="635"/>
      <c r="L3" s="635"/>
      <c r="M3" s="635" t="s">
        <v>277</v>
      </c>
      <c r="N3" s="635"/>
      <c r="O3" s="635"/>
      <c r="P3" s="635"/>
      <c r="Q3" s="635"/>
      <c r="R3" s="635"/>
      <c r="S3" s="635"/>
      <c r="T3" s="635"/>
      <c r="U3" s="635"/>
      <c r="V3" s="635"/>
      <c r="X3" s="162"/>
    </row>
    <row r="4" spans="1:22" s="144" customFormat="1" ht="20.25" customHeight="1">
      <c r="A4" s="635"/>
      <c r="B4" s="635"/>
      <c r="C4" s="682"/>
      <c r="D4" s="682" t="s">
        <v>278</v>
      </c>
      <c r="E4" s="682" t="s">
        <v>4</v>
      </c>
      <c r="F4" s="682"/>
      <c r="G4" s="682" t="s">
        <v>279</v>
      </c>
      <c r="H4" s="682"/>
      <c r="I4" s="635" t="s">
        <v>280</v>
      </c>
      <c r="J4" s="635" t="s">
        <v>281</v>
      </c>
      <c r="K4" s="635" t="s">
        <v>282</v>
      </c>
      <c r="L4" s="635" t="s">
        <v>283</v>
      </c>
      <c r="M4" s="635" t="s">
        <v>12</v>
      </c>
      <c r="N4" s="635" t="s">
        <v>4</v>
      </c>
      <c r="O4" s="635"/>
      <c r="P4" s="635"/>
      <c r="Q4" s="635"/>
      <c r="R4" s="635"/>
      <c r="S4" s="635"/>
      <c r="T4" s="635"/>
      <c r="U4" s="635"/>
      <c r="V4" s="635" t="s">
        <v>284</v>
      </c>
    </row>
    <row r="5" spans="1:25" s="144" customFormat="1" ht="23.25" customHeight="1">
      <c r="A5" s="635"/>
      <c r="B5" s="635"/>
      <c r="C5" s="682"/>
      <c r="D5" s="682"/>
      <c r="E5" s="682" t="s">
        <v>268</v>
      </c>
      <c r="F5" s="682" t="s">
        <v>62</v>
      </c>
      <c r="G5" s="682"/>
      <c r="H5" s="682"/>
      <c r="I5" s="635"/>
      <c r="J5" s="635"/>
      <c r="K5" s="635"/>
      <c r="L5" s="635"/>
      <c r="M5" s="635"/>
      <c r="N5" s="635" t="s">
        <v>285</v>
      </c>
      <c r="O5" s="635" t="s">
        <v>4</v>
      </c>
      <c r="P5" s="635"/>
      <c r="Q5" s="635"/>
      <c r="R5" s="635"/>
      <c r="S5" s="635" t="s">
        <v>286</v>
      </c>
      <c r="T5" s="635" t="s">
        <v>4</v>
      </c>
      <c r="U5" s="635"/>
      <c r="V5" s="635"/>
      <c r="Y5" s="163"/>
    </row>
    <row r="6" spans="1:22" s="144" customFormat="1" ht="33" customHeight="1">
      <c r="A6" s="635"/>
      <c r="B6" s="635"/>
      <c r="C6" s="682"/>
      <c r="D6" s="682"/>
      <c r="E6" s="682"/>
      <c r="F6" s="682"/>
      <c r="G6" s="682"/>
      <c r="H6" s="682"/>
      <c r="I6" s="635"/>
      <c r="J6" s="635"/>
      <c r="K6" s="635"/>
      <c r="L6" s="635"/>
      <c r="M6" s="635"/>
      <c r="N6" s="635"/>
      <c r="O6" s="635" t="s">
        <v>287</v>
      </c>
      <c r="P6" s="635"/>
      <c r="Q6" s="635" t="s">
        <v>62</v>
      </c>
      <c r="R6" s="635"/>
      <c r="S6" s="635"/>
      <c r="T6" s="635"/>
      <c r="U6" s="635"/>
      <c r="V6" s="635"/>
    </row>
    <row r="7" spans="1:22" ht="68.25" customHeight="1">
      <c r="A7" s="635"/>
      <c r="B7" s="635"/>
      <c r="C7" s="682"/>
      <c r="D7" s="682"/>
      <c r="E7" s="682"/>
      <c r="F7" s="682"/>
      <c r="G7" s="682"/>
      <c r="H7" s="682"/>
      <c r="I7" s="635"/>
      <c r="J7" s="635"/>
      <c r="K7" s="635"/>
      <c r="L7" s="635"/>
      <c r="M7" s="635"/>
      <c r="N7" s="635"/>
      <c r="O7" s="320" t="s">
        <v>288</v>
      </c>
      <c r="P7" s="320" t="s">
        <v>289</v>
      </c>
      <c r="Q7" s="320" t="s">
        <v>288</v>
      </c>
      <c r="R7" s="320" t="s">
        <v>289</v>
      </c>
      <c r="S7" s="635"/>
      <c r="T7" s="321" t="s">
        <v>268</v>
      </c>
      <c r="U7" s="321" t="s">
        <v>62</v>
      </c>
      <c r="V7" s="635"/>
    </row>
    <row r="8" spans="1:22" ht="19.5" customHeight="1">
      <c r="A8" s="681" t="s">
        <v>3</v>
      </c>
      <c r="B8" s="681"/>
      <c r="C8" s="173">
        <v>1</v>
      </c>
      <c r="D8" s="173">
        <v>2</v>
      </c>
      <c r="E8" s="173">
        <v>3</v>
      </c>
      <c r="F8" s="173">
        <v>4</v>
      </c>
      <c r="G8" s="173">
        <v>5</v>
      </c>
      <c r="H8" s="173">
        <v>6</v>
      </c>
      <c r="I8" s="173">
        <v>7</v>
      </c>
      <c r="J8" s="173">
        <v>8</v>
      </c>
      <c r="K8" s="173">
        <v>9</v>
      </c>
      <c r="L8" s="173">
        <v>10</v>
      </c>
      <c r="M8" s="173">
        <v>11</v>
      </c>
      <c r="N8" s="173">
        <v>12</v>
      </c>
      <c r="O8" s="173">
        <v>13</v>
      </c>
      <c r="P8" s="173">
        <v>14</v>
      </c>
      <c r="Q8" s="173">
        <v>15</v>
      </c>
      <c r="R8" s="173">
        <v>16</v>
      </c>
      <c r="S8" s="173">
        <v>17</v>
      </c>
      <c r="T8" s="173">
        <v>18</v>
      </c>
      <c r="U8" s="173">
        <v>19</v>
      </c>
      <c r="V8" s="173">
        <v>20</v>
      </c>
    </row>
    <row r="9" spans="1:22" s="324" customFormat="1" ht="24" customHeight="1">
      <c r="A9" s="679" t="s">
        <v>12</v>
      </c>
      <c r="B9" s="680"/>
      <c r="C9" s="322">
        <f>SUM(C10:C11)</f>
        <v>0</v>
      </c>
      <c r="D9" s="322">
        <f aca="true" t="shared" si="0" ref="D9:V9">SUM(D10:D11)</f>
        <v>0</v>
      </c>
      <c r="E9" s="322">
        <f t="shared" si="0"/>
        <v>0</v>
      </c>
      <c r="F9" s="322">
        <f t="shared" si="0"/>
        <v>0</v>
      </c>
      <c r="G9" s="322">
        <f t="shared" si="0"/>
        <v>0</v>
      </c>
      <c r="H9" s="322">
        <f t="shared" si="0"/>
        <v>0</v>
      </c>
      <c r="I9" s="322">
        <f t="shared" si="0"/>
        <v>0</v>
      </c>
      <c r="J9" s="322">
        <f t="shared" si="0"/>
        <v>0</v>
      </c>
      <c r="K9" s="322">
        <f t="shared" si="0"/>
        <v>0</v>
      </c>
      <c r="L9" s="322">
        <f t="shared" si="0"/>
        <v>0</v>
      </c>
      <c r="M9" s="322">
        <f t="shared" si="0"/>
        <v>0</v>
      </c>
      <c r="N9" s="322">
        <f t="shared" si="0"/>
        <v>0</v>
      </c>
      <c r="O9" s="322">
        <f t="shared" si="0"/>
        <v>0</v>
      </c>
      <c r="P9" s="322">
        <f t="shared" si="0"/>
        <v>0</v>
      </c>
      <c r="Q9" s="322">
        <f t="shared" si="0"/>
        <v>0</v>
      </c>
      <c r="R9" s="322">
        <f t="shared" si="0"/>
        <v>0</v>
      </c>
      <c r="S9" s="322">
        <f t="shared" si="0"/>
        <v>0</v>
      </c>
      <c r="T9" s="322">
        <f t="shared" si="0"/>
        <v>0</v>
      </c>
      <c r="U9" s="322">
        <f t="shared" si="0"/>
        <v>0</v>
      </c>
      <c r="V9" s="322">
        <f t="shared" si="0"/>
        <v>0</v>
      </c>
    </row>
    <row r="10" spans="1:22" s="324" customFormat="1" ht="24" customHeight="1">
      <c r="A10" s="325" t="s">
        <v>0</v>
      </c>
      <c r="B10" s="326" t="s">
        <v>237</v>
      </c>
      <c r="C10" s="322">
        <f aca="true" t="shared" si="1" ref="C10:C20">SUM(D10,G10)</f>
        <v>0</v>
      </c>
      <c r="D10" s="322">
        <f aca="true" t="shared" si="2" ref="D10:D20">SUM(E10:F10)</f>
        <v>0</v>
      </c>
      <c r="E10" s="322"/>
      <c r="F10" s="322"/>
      <c r="G10" s="322"/>
      <c r="H10" s="322">
        <f aca="true" t="shared" si="3" ref="H10:H20">SUM(I10:L10)</f>
        <v>0</v>
      </c>
      <c r="I10" s="322"/>
      <c r="J10" s="322"/>
      <c r="K10" s="322"/>
      <c r="L10" s="322"/>
      <c r="M10" s="322">
        <f aca="true" t="shared" si="4" ref="M10:M20">SUM(N10,S10)</f>
        <v>0</v>
      </c>
      <c r="N10" s="322">
        <f>SUM(O10:R10)</f>
        <v>0</v>
      </c>
      <c r="O10" s="323">
        <v>0</v>
      </c>
      <c r="P10" s="323"/>
      <c r="Q10" s="323"/>
      <c r="R10" s="323"/>
      <c r="S10" s="322">
        <f aca="true" t="shared" si="5" ref="S10:S20">SUM(T10:U10)</f>
        <v>0</v>
      </c>
      <c r="T10" s="322"/>
      <c r="U10" s="322"/>
      <c r="V10" s="322"/>
    </row>
    <row r="11" spans="1:22" s="324" customFormat="1" ht="24" customHeight="1">
      <c r="A11" s="325" t="s">
        <v>1</v>
      </c>
      <c r="B11" s="326" t="s">
        <v>8</v>
      </c>
      <c r="C11" s="322">
        <f>SUM(C12:C20)</f>
        <v>0</v>
      </c>
      <c r="D11" s="322">
        <f aca="true" t="shared" si="6" ref="D11:V11">SUM(D12:D20)</f>
        <v>0</v>
      </c>
      <c r="E11" s="322">
        <f t="shared" si="6"/>
        <v>0</v>
      </c>
      <c r="F11" s="322">
        <f t="shared" si="6"/>
        <v>0</v>
      </c>
      <c r="G11" s="322">
        <f t="shared" si="6"/>
        <v>0</v>
      </c>
      <c r="H11" s="322">
        <f t="shared" si="6"/>
        <v>0</v>
      </c>
      <c r="I11" s="322">
        <f t="shared" si="6"/>
        <v>0</v>
      </c>
      <c r="J11" s="322">
        <f t="shared" si="6"/>
        <v>0</v>
      </c>
      <c r="K11" s="322">
        <f t="shared" si="6"/>
        <v>0</v>
      </c>
      <c r="L11" s="322">
        <f t="shared" si="6"/>
        <v>0</v>
      </c>
      <c r="M11" s="322">
        <f t="shared" si="6"/>
        <v>0</v>
      </c>
      <c r="N11" s="322">
        <f t="shared" si="6"/>
        <v>0</v>
      </c>
      <c r="O11" s="322">
        <f t="shared" si="6"/>
        <v>0</v>
      </c>
      <c r="P11" s="322">
        <f t="shared" si="6"/>
        <v>0</v>
      </c>
      <c r="Q11" s="322">
        <f t="shared" si="6"/>
        <v>0</v>
      </c>
      <c r="R11" s="322">
        <f t="shared" si="6"/>
        <v>0</v>
      </c>
      <c r="S11" s="322">
        <f t="shared" si="6"/>
        <v>0</v>
      </c>
      <c r="T11" s="322">
        <f t="shared" si="6"/>
        <v>0</v>
      </c>
      <c r="U11" s="322">
        <f t="shared" si="6"/>
        <v>0</v>
      </c>
      <c r="V11" s="322">
        <f t="shared" si="6"/>
        <v>0</v>
      </c>
    </row>
    <row r="12" spans="1:22" s="324" customFormat="1" ht="24" customHeight="1">
      <c r="A12" s="325" t="s">
        <v>13</v>
      </c>
      <c r="B12" s="325" t="s">
        <v>339</v>
      </c>
      <c r="C12" s="322">
        <f t="shared" si="1"/>
        <v>0</v>
      </c>
      <c r="D12" s="322">
        <f t="shared" si="2"/>
        <v>0</v>
      </c>
      <c r="E12" s="322"/>
      <c r="F12" s="322"/>
      <c r="G12" s="322"/>
      <c r="H12" s="322">
        <f t="shared" si="3"/>
        <v>0</v>
      </c>
      <c r="I12" s="322"/>
      <c r="J12" s="322"/>
      <c r="K12" s="322"/>
      <c r="L12" s="322"/>
      <c r="M12" s="322">
        <f t="shared" si="4"/>
        <v>0</v>
      </c>
      <c r="N12" s="322">
        <f aca="true" t="shared" si="7" ref="N12:N20">SUM(O12:R12)</f>
        <v>0</v>
      </c>
      <c r="O12" s="323"/>
      <c r="P12" s="323"/>
      <c r="Q12" s="323"/>
      <c r="R12" s="323"/>
      <c r="S12" s="322">
        <f t="shared" si="5"/>
        <v>0</v>
      </c>
      <c r="T12" s="327"/>
      <c r="U12" s="322"/>
      <c r="V12" s="322"/>
    </row>
    <row r="13" spans="1:22" s="324" customFormat="1" ht="24" customHeight="1">
      <c r="A13" s="325" t="s">
        <v>14</v>
      </c>
      <c r="B13" s="325" t="s">
        <v>340</v>
      </c>
      <c r="C13" s="322">
        <f t="shared" si="1"/>
        <v>0</v>
      </c>
      <c r="D13" s="322">
        <f t="shared" si="2"/>
        <v>0</v>
      </c>
      <c r="E13" s="322"/>
      <c r="F13" s="322"/>
      <c r="G13" s="322"/>
      <c r="H13" s="322">
        <f t="shared" si="3"/>
        <v>0</v>
      </c>
      <c r="I13" s="322"/>
      <c r="J13" s="322"/>
      <c r="K13" s="322"/>
      <c r="L13" s="322"/>
      <c r="M13" s="322">
        <f t="shared" si="4"/>
        <v>0</v>
      </c>
      <c r="N13" s="322">
        <f t="shared" si="7"/>
        <v>0</v>
      </c>
      <c r="O13" s="323"/>
      <c r="P13" s="323"/>
      <c r="Q13" s="323"/>
      <c r="R13" s="323"/>
      <c r="S13" s="322">
        <f t="shared" si="5"/>
        <v>0</v>
      </c>
      <c r="T13" s="327"/>
      <c r="U13" s="322"/>
      <c r="V13" s="322"/>
    </row>
    <row r="14" spans="1:22" s="324" customFormat="1" ht="24" customHeight="1">
      <c r="A14" s="325" t="s">
        <v>19</v>
      </c>
      <c r="B14" s="325" t="s">
        <v>341</v>
      </c>
      <c r="C14" s="322">
        <f>SUM(D14,G14)</f>
        <v>0</v>
      </c>
      <c r="D14" s="322">
        <f>SUM(E14:F14)</f>
        <v>0</v>
      </c>
      <c r="E14" s="322"/>
      <c r="F14" s="322"/>
      <c r="G14" s="322"/>
      <c r="H14" s="322">
        <f>SUM(I14:L14)</f>
        <v>0</v>
      </c>
      <c r="I14" s="322"/>
      <c r="J14" s="322"/>
      <c r="K14" s="322"/>
      <c r="L14" s="322"/>
      <c r="M14" s="322">
        <f>SUM(N14,S14)</f>
        <v>0</v>
      </c>
      <c r="N14" s="322">
        <f>SUM(O14:R14)</f>
        <v>0</v>
      </c>
      <c r="O14" s="323"/>
      <c r="P14" s="323"/>
      <c r="Q14" s="323"/>
      <c r="R14" s="323"/>
      <c r="S14" s="322">
        <f>SUM(T14:U14)</f>
        <v>0</v>
      </c>
      <c r="T14" s="327"/>
      <c r="U14" s="322"/>
      <c r="V14" s="322"/>
    </row>
    <row r="15" spans="1:22" s="324" customFormat="1" ht="24" customHeight="1">
      <c r="A15" s="325" t="s">
        <v>22</v>
      </c>
      <c r="B15" s="325" t="s">
        <v>342</v>
      </c>
      <c r="C15" s="322">
        <f t="shared" si="1"/>
        <v>0</v>
      </c>
      <c r="D15" s="322">
        <f t="shared" si="2"/>
        <v>0</v>
      </c>
      <c r="E15" s="322"/>
      <c r="F15" s="322"/>
      <c r="G15" s="322"/>
      <c r="H15" s="322">
        <f t="shared" si="3"/>
        <v>0</v>
      </c>
      <c r="I15" s="322"/>
      <c r="J15" s="322"/>
      <c r="K15" s="322"/>
      <c r="L15" s="322"/>
      <c r="M15" s="322">
        <f t="shared" si="4"/>
        <v>0</v>
      </c>
      <c r="N15" s="322">
        <f t="shared" si="7"/>
        <v>0</v>
      </c>
      <c r="O15" s="323"/>
      <c r="P15" s="323"/>
      <c r="Q15" s="323"/>
      <c r="R15" s="323"/>
      <c r="S15" s="322">
        <f t="shared" si="5"/>
        <v>0</v>
      </c>
      <c r="T15" s="327"/>
      <c r="U15" s="322"/>
      <c r="V15" s="322"/>
    </row>
    <row r="16" spans="1:22" s="324" customFormat="1" ht="24" customHeight="1">
      <c r="A16" s="325" t="s">
        <v>23</v>
      </c>
      <c r="B16" s="325" t="s">
        <v>343</v>
      </c>
      <c r="C16" s="322">
        <f t="shared" si="1"/>
        <v>0</v>
      </c>
      <c r="D16" s="322">
        <f t="shared" si="2"/>
        <v>0</v>
      </c>
      <c r="E16" s="322"/>
      <c r="F16" s="322"/>
      <c r="G16" s="322"/>
      <c r="H16" s="322">
        <f t="shared" si="3"/>
        <v>0</v>
      </c>
      <c r="I16" s="322"/>
      <c r="J16" s="322"/>
      <c r="K16" s="322"/>
      <c r="L16" s="322"/>
      <c r="M16" s="322">
        <f t="shared" si="4"/>
        <v>0</v>
      </c>
      <c r="N16" s="322">
        <f t="shared" si="7"/>
        <v>0</v>
      </c>
      <c r="O16" s="323"/>
      <c r="P16" s="323"/>
      <c r="Q16" s="323"/>
      <c r="R16" s="323"/>
      <c r="S16" s="322">
        <f t="shared" si="5"/>
        <v>0</v>
      </c>
      <c r="T16" s="327"/>
      <c r="U16" s="322"/>
      <c r="V16" s="322"/>
    </row>
    <row r="17" spans="1:22" s="324" customFormat="1" ht="24" customHeight="1">
      <c r="A17" s="325" t="s">
        <v>24</v>
      </c>
      <c r="B17" s="325" t="s">
        <v>344</v>
      </c>
      <c r="C17" s="322">
        <f t="shared" si="1"/>
        <v>0</v>
      </c>
      <c r="D17" s="322">
        <f t="shared" si="2"/>
        <v>0</v>
      </c>
      <c r="E17" s="322"/>
      <c r="F17" s="322"/>
      <c r="G17" s="322"/>
      <c r="H17" s="322">
        <f t="shared" si="3"/>
        <v>0</v>
      </c>
      <c r="I17" s="322"/>
      <c r="J17" s="322"/>
      <c r="K17" s="322"/>
      <c r="L17" s="322"/>
      <c r="M17" s="322">
        <f t="shared" si="4"/>
        <v>0</v>
      </c>
      <c r="N17" s="322">
        <f t="shared" si="7"/>
        <v>0</v>
      </c>
      <c r="O17" s="323"/>
      <c r="P17" s="323"/>
      <c r="Q17" s="323"/>
      <c r="R17" s="323"/>
      <c r="S17" s="322">
        <f t="shared" si="5"/>
        <v>0</v>
      </c>
      <c r="T17" s="327"/>
      <c r="U17" s="322"/>
      <c r="V17" s="322"/>
    </row>
    <row r="18" spans="1:22" s="324" customFormat="1" ht="24" customHeight="1">
      <c r="A18" s="325" t="s">
        <v>25</v>
      </c>
      <c r="B18" s="325" t="s">
        <v>345</v>
      </c>
      <c r="C18" s="322">
        <f t="shared" si="1"/>
        <v>0</v>
      </c>
      <c r="D18" s="322">
        <f t="shared" si="2"/>
        <v>0</v>
      </c>
      <c r="E18" s="322"/>
      <c r="F18" s="322"/>
      <c r="G18" s="322"/>
      <c r="H18" s="322">
        <f t="shared" si="3"/>
        <v>0</v>
      </c>
      <c r="I18" s="322"/>
      <c r="J18" s="322"/>
      <c r="K18" s="322"/>
      <c r="L18" s="322"/>
      <c r="M18" s="322">
        <f t="shared" si="4"/>
        <v>0</v>
      </c>
      <c r="N18" s="322">
        <f t="shared" si="7"/>
        <v>0</v>
      </c>
      <c r="O18" s="323"/>
      <c r="P18" s="323"/>
      <c r="Q18" s="323"/>
      <c r="R18" s="323"/>
      <c r="S18" s="322">
        <f t="shared" si="5"/>
        <v>0</v>
      </c>
      <c r="T18" s="327"/>
      <c r="U18" s="322"/>
      <c r="V18" s="322"/>
    </row>
    <row r="19" spans="1:22" s="324" customFormat="1" ht="24" customHeight="1">
      <c r="A19" s="325" t="s">
        <v>26</v>
      </c>
      <c r="B19" s="325" t="s">
        <v>346</v>
      </c>
      <c r="C19" s="322">
        <f t="shared" si="1"/>
        <v>0</v>
      </c>
      <c r="D19" s="322">
        <f t="shared" si="2"/>
        <v>0</v>
      </c>
      <c r="E19" s="322"/>
      <c r="F19" s="322"/>
      <c r="G19" s="322"/>
      <c r="H19" s="322">
        <f t="shared" si="3"/>
        <v>0</v>
      </c>
      <c r="I19" s="322"/>
      <c r="J19" s="322"/>
      <c r="K19" s="322"/>
      <c r="L19" s="322"/>
      <c r="M19" s="322">
        <f t="shared" si="4"/>
        <v>0</v>
      </c>
      <c r="N19" s="322">
        <f t="shared" si="7"/>
        <v>0</v>
      </c>
      <c r="O19" s="323"/>
      <c r="P19" s="323"/>
      <c r="Q19" s="323"/>
      <c r="R19" s="323"/>
      <c r="S19" s="322">
        <f t="shared" si="5"/>
        <v>0</v>
      </c>
      <c r="T19" s="327"/>
      <c r="U19" s="322"/>
      <c r="V19" s="322"/>
    </row>
    <row r="20" spans="1:22" s="324" customFormat="1" ht="24" customHeight="1">
      <c r="A20" s="325" t="s">
        <v>27</v>
      </c>
      <c r="B20" s="325" t="s">
        <v>347</v>
      </c>
      <c r="C20" s="322">
        <f t="shared" si="1"/>
        <v>0</v>
      </c>
      <c r="D20" s="322">
        <f t="shared" si="2"/>
        <v>0</v>
      </c>
      <c r="E20" s="322"/>
      <c r="F20" s="322"/>
      <c r="G20" s="322"/>
      <c r="H20" s="322">
        <f t="shared" si="3"/>
        <v>0</v>
      </c>
      <c r="I20" s="322"/>
      <c r="J20" s="322"/>
      <c r="K20" s="322"/>
      <c r="L20" s="322"/>
      <c r="M20" s="322">
        <f t="shared" si="4"/>
        <v>0</v>
      </c>
      <c r="N20" s="322">
        <f t="shared" si="7"/>
        <v>0</v>
      </c>
      <c r="O20" s="323"/>
      <c r="P20" s="323"/>
      <c r="Q20" s="323"/>
      <c r="R20" s="323"/>
      <c r="S20" s="322">
        <f t="shared" si="5"/>
        <v>0</v>
      </c>
      <c r="T20" s="327"/>
      <c r="U20" s="322"/>
      <c r="V20" s="322"/>
    </row>
    <row r="21" spans="1:22" s="355" customFormat="1" ht="21" customHeight="1">
      <c r="A21" s="346"/>
      <c r="B21" s="607" t="str">
        <f>TT!C4</f>
        <v>Quảng Trị, ngày 02 tháng 4 năm 2021</v>
      </c>
      <c r="C21" s="607"/>
      <c r="D21" s="607"/>
      <c r="E21" s="607"/>
      <c r="F21" s="607"/>
      <c r="G21" s="607"/>
      <c r="H21" s="347"/>
      <c r="I21" s="347"/>
      <c r="J21" s="347"/>
      <c r="K21" s="348"/>
      <c r="L21" s="349"/>
      <c r="M21" s="636" t="str">
        <f>TT!C4</f>
        <v>Quảng Trị, ngày 02 tháng 4 năm 2021</v>
      </c>
      <c r="N21" s="636"/>
      <c r="O21" s="636"/>
      <c r="P21" s="636"/>
      <c r="Q21" s="636"/>
      <c r="R21" s="636"/>
      <c r="S21" s="636"/>
      <c r="T21" s="354"/>
      <c r="U21" s="356"/>
      <c r="V21" s="356"/>
    </row>
    <row r="22" spans="1:25" ht="39.75" customHeight="1">
      <c r="A22" s="125"/>
      <c r="B22" s="598" t="s">
        <v>290</v>
      </c>
      <c r="C22" s="598"/>
      <c r="D22" s="598"/>
      <c r="E22" s="598"/>
      <c r="F22" s="598"/>
      <c r="G22" s="598"/>
      <c r="H22" s="263"/>
      <c r="I22" s="263"/>
      <c r="J22" s="263"/>
      <c r="K22" s="288"/>
      <c r="L22" s="288"/>
      <c r="M22" s="637" t="str">
        <f>TT!C5</f>
        <v>KT.CỤC TRƯỞNG
PHÓ CỤC TRƯỞNG</v>
      </c>
      <c r="N22" s="637"/>
      <c r="O22" s="637"/>
      <c r="P22" s="637"/>
      <c r="Q22" s="637"/>
      <c r="R22" s="637"/>
      <c r="S22" s="637"/>
      <c r="T22" s="264"/>
      <c r="U22" s="164"/>
      <c r="V22" s="164"/>
      <c r="Y22" s="165"/>
    </row>
    <row r="23" spans="1:22" ht="18" customHeight="1">
      <c r="A23" s="3"/>
      <c r="B23" s="251"/>
      <c r="C23" s="251"/>
      <c r="D23" s="252"/>
      <c r="E23" s="252"/>
      <c r="F23" s="252"/>
      <c r="G23" s="251"/>
      <c r="H23" s="251"/>
      <c r="I23" s="251"/>
      <c r="J23" s="251"/>
      <c r="K23" s="252"/>
      <c r="L23" s="252"/>
      <c r="M23" s="252"/>
      <c r="N23" s="252"/>
      <c r="P23" s="264"/>
      <c r="Q23" s="264"/>
      <c r="R23" s="264"/>
      <c r="S23" s="252"/>
      <c r="T23" s="252"/>
      <c r="U23" s="166"/>
      <c r="V23" s="166"/>
    </row>
    <row r="24" spans="1:22" ht="21" customHeight="1">
      <c r="A24" s="3"/>
      <c r="B24" s="251"/>
      <c r="C24" s="251"/>
      <c r="D24" s="252"/>
      <c r="E24" s="252"/>
      <c r="F24" s="252"/>
      <c r="G24" s="251"/>
      <c r="H24" s="251"/>
      <c r="I24" s="251"/>
      <c r="J24" s="251"/>
      <c r="K24" s="252"/>
      <c r="L24" s="252"/>
      <c r="M24" s="252"/>
      <c r="N24" s="252"/>
      <c r="P24" s="269"/>
      <c r="Q24" s="269"/>
      <c r="R24" s="269"/>
      <c r="S24" s="269"/>
      <c r="T24" s="269"/>
      <c r="U24" s="167"/>
      <c r="V24" s="167"/>
    </row>
    <row r="25" spans="1:22" ht="16.5">
      <c r="A25" s="3"/>
      <c r="B25" s="251"/>
      <c r="C25" s="251"/>
      <c r="D25" s="252"/>
      <c r="E25" s="252"/>
      <c r="F25" s="252"/>
      <c r="G25" s="251"/>
      <c r="H25" s="251"/>
      <c r="I25" s="251"/>
      <c r="J25" s="251"/>
      <c r="K25" s="252"/>
      <c r="L25" s="252"/>
      <c r="M25" s="252"/>
      <c r="N25" s="252"/>
      <c r="P25" s="269"/>
      <c r="Q25" s="269"/>
      <c r="R25" s="269"/>
      <c r="S25" s="269"/>
      <c r="T25" s="269"/>
      <c r="U25" s="328"/>
      <c r="V25" s="328"/>
    </row>
    <row r="26" spans="1:22" ht="30.75" customHeight="1">
      <c r="A26" s="3"/>
      <c r="B26" s="599" t="str">
        <f>TT!C6</f>
        <v>Nguyễn Minh Tuệ</v>
      </c>
      <c r="C26" s="599"/>
      <c r="D26" s="599"/>
      <c r="E26" s="599"/>
      <c r="F26" s="599"/>
      <c r="G26" s="599"/>
      <c r="H26" s="264"/>
      <c r="I26" s="264"/>
      <c r="J26" s="264"/>
      <c r="K26" s="252"/>
      <c r="L26" s="252"/>
      <c r="M26" s="599" t="str">
        <f>TT!C3</f>
        <v>Mai Anh Tuấn</v>
      </c>
      <c r="N26" s="599"/>
      <c r="O26" s="599"/>
      <c r="P26" s="599"/>
      <c r="Q26" s="599"/>
      <c r="R26" s="599"/>
      <c r="S26" s="599"/>
      <c r="T26" s="264"/>
      <c r="U26" s="329"/>
      <c r="V26" s="329"/>
    </row>
    <row r="27" spans="1:11" ht="15.75">
      <c r="A27" s="168"/>
      <c r="B27" s="168"/>
      <c r="C27" s="168"/>
      <c r="D27" s="168"/>
      <c r="E27" s="168"/>
      <c r="F27" s="168"/>
      <c r="G27" s="168"/>
      <c r="H27" s="168"/>
      <c r="I27" s="168"/>
      <c r="J27" s="168"/>
      <c r="K27" s="168"/>
    </row>
    <row r="28" spans="1:11" ht="15.75">
      <c r="A28" s="168"/>
      <c r="B28" s="168"/>
      <c r="C28" s="168"/>
      <c r="D28" s="168"/>
      <c r="E28" s="168"/>
      <c r="F28" s="168"/>
      <c r="G28" s="168"/>
      <c r="H28" s="168"/>
      <c r="I28" s="168"/>
      <c r="J28" s="168"/>
      <c r="K28" s="168"/>
    </row>
    <row r="29" spans="1:11" ht="15.75">
      <c r="A29" s="168"/>
      <c r="B29" s="168"/>
      <c r="C29" s="168"/>
      <c r="D29" s="168"/>
      <c r="E29" s="168"/>
      <c r="F29" s="168"/>
      <c r="G29" s="168"/>
      <c r="H29" s="168"/>
      <c r="I29" s="168"/>
      <c r="J29" s="168"/>
      <c r="K29" s="168"/>
    </row>
    <row r="30" spans="1:11" ht="15.75" hidden="1">
      <c r="A30" s="168"/>
      <c r="B30" s="168"/>
      <c r="C30" s="168"/>
      <c r="D30" s="168"/>
      <c r="E30" s="168"/>
      <c r="F30" s="168"/>
      <c r="G30" s="168"/>
      <c r="H30" s="168"/>
      <c r="I30" s="168"/>
      <c r="J30" s="168"/>
      <c r="K30" s="168"/>
    </row>
    <row r="31" spans="1:13" s="171" customFormat="1" ht="15.75" hidden="1">
      <c r="A31" s="169" t="s">
        <v>270</v>
      </c>
      <c r="B31" s="3"/>
      <c r="C31" s="3"/>
      <c r="D31" s="3"/>
      <c r="E31" s="3"/>
      <c r="F31" s="3"/>
      <c r="G31" s="3"/>
      <c r="H31" s="3"/>
      <c r="I31" s="3"/>
      <c r="J31" s="3"/>
      <c r="K31" s="3"/>
      <c r="L31" s="170"/>
      <c r="M31" s="170"/>
    </row>
    <row r="32" spans="1:19" s="171" customFormat="1" ht="15" customHeight="1" hidden="1">
      <c r="A32" s="155"/>
      <c r="B32" s="676" t="s">
        <v>291</v>
      </c>
      <c r="C32" s="676"/>
      <c r="D32" s="676"/>
      <c r="E32" s="676"/>
      <c r="F32" s="676"/>
      <c r="G32" s="676"/>
      <c r="H32" s="676"/>
      <c r="I32" s="676"/>
      <c r="J32" s="676"/>
      <c r="K32" s="676"/>
      <c r="L32" s="155"/>
      <c r="M32" s="155"/>
      <c r="N32" s="157"/>
      <c r="O32" s="157"/>
      <c r="P32" s="157"/>
      <c r="Q32" s="157"/>
      <c r="R32" s="157"/>
      <c r="S32" s="157"/>
    </row>
    <row r="33" spans="2:13" s="171" customFormat="1" ht="15.75" hidden="1">
      <c r="B33" s="154" t="s">
        <v>292</v>
      </c>
      <c r="L33" s="170"/>
      <c r="M33" s="170"/>
    </row>
    <row r="34" ht="15.75" hidden="1">
      <c r="B34" s="148" t="s">
        <v>293</v>
      </c>
    </row>
  </sheetData>
  <sheetProtection/>
  <mergeCells count="38">
    <mergeCell ref="A1:E1"/>
    <mergeCell ref="F1:Q1"/>
    <mergeCell ref="R1:V1"/>
    <mergeCell ref="R2:V2"/>
    <mergeCell ref="C3:C7"/>
    <mergeCell ref="D3:G3"/>
    <mergeCell ref="H3:H7"/>
    <mergeCell ref="I3:L3"/>
    <mergeCell ref="A3:A7"/>
    <mergeCell ref="B3:B7"/>
    <mergeCell ref="S5:S7"/>
    <mergeCell ref="T5:U6"/>
    <mergeCell ref="O6:P6"/>
    <mergeCell ref="Q6:R6"/>
    <mergeCell ref="A8:B8"/>
    <mergeCell ref="M3:V3"/>
    <mergeCell ref="D4:D7"/>
    <mergeCell ref="E4:F4"/>
    <mergeCell ref="G4:G7"/>
    <mergeCell ref="I4:I7"/>
    <mergeCell ref="J4:J7"/>
    <mergeCell ref="K4:K7"/>
    <mergeCell ref="L4:L7"/>
    <mergeCell ref="M4:M7"/>
    <mergeCell ref="N4:U4"/>
    <mergeCell ref="V4:V7"/>
    <mergeCell ref="E5:E7"/>
    <mergeCell ref="F5:F7"/>
    <mergeCell ref="N5:N7"/>
    <mergeCell ref="O5:R5"/>
    <mergeCell ref="B32:K32"/>
    <mergeCell ref="A9:B9"/>
    <mergeCell ref="B21:G21"/>
    <mergeCell ref="M21:S21"/>
    <mergeCell ref="B22:G22"/>
    <mergeCell ref="M22:S22"/>
    <mergeCell ref="B26:G26"/>
    <mergeCell ref="M26:S26"/>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U41"/>
  <sheetViews>
    <sheetView view="pageBreakPreview" zoomScaleSheetLayoutView="100" zoomScalePageLayoutView="0" workbookViewId="0" topLeftCell="A28">
      <selection activeCell="G40" sqref="G40"/>
    </sheetView>
  </sheetViews>
  <sheetFormatPr defaultColWidth="9.00390625" defaultRowHeight="15.75"/>
  <cols>
    <col min="1" max="1" width="4.25390625" style="185" customWidth="1"/>
    <col min="2" max="2" width="25.50390625" style="185" customWidth="1"/>
    <col min="3" max="3" width="6.625" style="185" customWidth="1"/>
    <col min="4" max="4" width="7.625" style="185" customWidth="1"/>
    <col min="5" max="5" width="8.00390625" style="204" customWidth="1"/>
    <col min="6" max="6" width="6.50390625" style="185" customWidth="1"/>
    <col min="7" max="7" width="5.75390625" style="185" customWidth="1"/>
    <col min="8" max="8" width="5.375" style="185" customWidth="1"/>
    <col min="9" max="9" width="7.75390625" style="185" customWidth="1"/>
    <col min="10" max="10" width="6.75390625" style="185" customWidth="1"/>
    <col min="11" max="11" width="6.625" style="185" customWidth="1"/>
    <col min="12" max="12" width="7.125" style="185" customWidth="1"/>
    <col min="13" max="13" width="6.375" style="185" customWidth="1"/>
    <col min="14" max="14" width="6.75390625" style="205" customWidth="1"/>
    <col min="15" max="15" width="6.125" style="205" customWidth="1"/>
    <col min="16" max="16" width="5.625" style="205" customWidth="1"/>
    <col min="17" max="17" width="7.00390625" style="206" customWidth="1"/>
    <col min="18" max="18" width="7.00390625" style="205" customWidth="1"/>
    <col min="19" max="19" width="5.75390625" style="205" customWidth="1"/>
    <col min="20" max="20" width="8.125" style="205" customWidth="1"/>
    <col min="21" max="21" width="6.25390625" style="205" customWidth="1"/>
    <col min="22" max="16384" width="9.00390625" style="185" customWidth="1"/>
  </cols>
  <sheetData>
    <row r="1" spans="1:21" ht="65.25" customHeight="1">
      <c r="A1" s="425" t="s">
        <v>324</v>
      </c>
      <c r="B1" s="425"/>
      <c r="C1" s="425"/>
      <c r="D1" s="425"/>
      <c r="E1" s="419" t="s">
        <v>423</v>
      </c>
      <c r="F1" s="419"/>
      <c r="G1" s="419"/>
      <c r="H1" s="419"/>
      <c r="I1" s="419"/>
      <c r="J1" s="419"/>
      <c r="K1" s="419"/>
      <c r="L1" s="419"/>
      <c r="M1" s="419"/>
      <c r="N1" s="419"/>
      <c r="O1" s="419"/>
      <c r="P1" s="429" t="str">
        <f>TT!C2</f>
        <v>Đơn vị  báo cáo: 
Đơn vị nhận báo cáo: </v>
      </c>
      <c r="Q1" s="429"/>
      <c r="R1" s="429"/>
      <c r="S1" s="429"/>
      <c r="T1" s="429"/>
      <c r="U1" s="429"/>
    </row>
    <row r="2" spans="1:21" ht="17.25" customHeight="1">
      <c r="A2" s="186"/>
      <c r="B2" s="187"/>
      <c r="C2" s="187"/>
      <c r="D2" s="187"/>
      <c r="E2" s="188"/>
      <c r="F2" s="189"/>
      <c r="G2" s="189"/>
      <c r="H2" s="189"/>
      <c r="I2" s="190"/>
      <c r="J2" s="191"/>
      <c r="K2" s="192"/>
      <c r="L2" s="192"/>
      <c r="M2" s="192"/>
      <c r="N2" s="193"/>
      <c r="O2" s="193"/>
      <c r="P2" s="430" t="s">
        <v>164</v>
      </c>
      <c r="Q2" s="430"/>
      <c r="R2" s="430"/>
      <c r="S2" s="430"/>
      <c r="T2" s="430"/>
      <c r="U2" s="430"/>
    </row>
    <row r="3" spans="1:21" s="194" customFormat="1" ht="15.75" customHeight="1">
      <c r="A3" s="420" t="s">
        <v>136</v>
      </c>
      <c r="B3" s="420" t="s">
        <v>157</v>
      </c>
      <c r="C3" s="420" t="s">
        <v>163</v>
      </c>
      <c r="D3" s="433" t="s">
        <v>134</v>
      </c>
      <c r="E3" s="424" t="s">
        <v>4</v>
      </c>
      <c r="F3" s="424"/>
      <c r="G3" s="424" t="s">
        <v>36</v>
      </c>
      <c r="H3" s="423" t="s">
        <v>162</v>
      </c>
      <c r="I3" s="424" t="s">
        <v>37</v>
      </c>
      <c r="J3" s="426" t="s">
        <v>4</v>
      </c>
      <c r="K3" s="427"/>
      <c r="L3" s="427"/>
      <c r="M3" s="427"/>
      <c r="N3" s="427"/>
      <c r="O3" s="427"/>
      <c r="P3" s="427"/>
      <c r="Q3" s="427"/>
      <c r="R3" s="427"/>
      <c r="S3" s="428"/>
      <c r="T3" s="443" t="s">
        <v>103</v>
      </c>
      <c r="U3" s="433" t="s">
        <v>160</v>
      </c>
    </row>
    <row r="4" spans="1:21" s="195" customFormat="1" ht="15.75" customHeight="1">
      <c r="A4" s="421"/>
      <c r="B4" s="421"/>
      <c r="C4" s="421"/>
      <c r="D4" s="434"/>
      <c r="E4" s="424" t="s">
        <v>137</v>
      </c>
      <c r="F4" s="424" t="s">
        <v>62</v>
      </c>
      <c r="G4" s="424"/>
      <c r="H4" s="423"/>
      <c r="I4" s="424"/>
      <c r="J4" s="424" t="s">
        <v>61</v>
      </c>
      <c r="K4" s="424" t="s">
        <v>4</v>
      </c>
      <c r="L4" s="424"/>
      <c r="M4" s="424"/>
      <c r="N4" s="424"/>
      <c r="O4" s="424"/>
      <c r="P4" s="424"/>
      <c r="Q4" s="423" t="s">
        <v>139</v>
      </c>
      <c r="R4" s="424" t="s">
        <v>148</v>
      </c>
      <c r="S4" s="423" t="s">
        <v>81</v>
      </c>
      <c r="T4" s="444"/>
      <c r="U4" s="434"/>
    </row>
    <row r="5" spans="1:21" s="194" customFormat="1" ht="15.75" customHeight="1">
      <c r="A5" s="421"/>
      <c r="B5" s="421"/>
      <c r="C5" s="421"/>
      <c r="D5" s="434"/>
      <c r="E5" s="424"/>
      <c r="F5" s="424"/>
      <c r="G5" s="424"/>
      <c r="H5" s="423"/>
      <c r="I5" s="424"/>
      <c r="J5" s="424"/>
      <c r="K5" s="424" t="s">
        <v>96</v>
      </c>
      <c r="L5" s="424" t="s">
        <v>4</v>
      </c>
      <c r="M5" s="424"/>
      <c r="N5" s="424" t="s">
        <v>42</v>
      </c>
      <c r="O5" s="424" t="s">
        <v>147</v>
      </c>
      <c r="P5" s="424" t="s">
        <v>46</v>
      </c>
      <c r="Q5" s="423"/>
      <c r="R5" s="424"/>
      <c r="S5" s="423"/>
      <c r="T5" s="444"/>
      <c r="U5" s="434"/>
    </row>
    <row r="6" spans="1:21" s="194" customFormat="1" ht="15.75" customHeight="1">
      <c r="A6" s="421"/>
      <c r="B6" s="421"/>
      <c r="C6" s="421"/>
      <c r="D6" s="434"/>
      <c r="E6" s="424"/>
      <c r="F6" s="424"/>
      <c r="G6" s="424"/>
      <c r="H6" s="423"/>
      <c r="I6" s="424"/>
      <c r="J6" s="424"/>
      <c r="K6" s="424"/>
      <c r="L6" s="424"/>
      <c r="M6" s="424"/>
      <c r="N6" s="424"/>
      <c r="O6" s="424"/>
      <c r="P6" s="424"/>
      <c r="Q6" s="423"/>
      <c r="R6" s="424"/>
      <c r="S6" s="423"/>
      <c r="T6" s="444"/>
      <c r="U6" s="434"/>
    </row>
    <row r="7" spans="1:21" s="194" customFormat="1" ht="44.25" customHeight="1">
      <c r="A7" s="422"/>
      <c r="B7" s="422"/>
      <c r="C7" s="422"/>
      <c r="D7" s="435"/>
      <c r="E7" s="424"/>
      <c r="F7" s="424"/>
      <c r="G7" s="424"/>
      <c r="H7" s="423"/>
      <c r="I7" s="424"/>
      <c r="J7" s="424"/>
      <c r="K7" s="424"/>
      <c r="L7" s="196" t="s">
        <v>39</v>
      </c>
      <c r="M7" s="196" t="s">
        <v>138</v>
      </c>
      <c r="N7" s="424"/>
      <c r="O7" s="424"/>
      <c r="P7" s="424"/>
      <c r="Q7" s="423"/>
      <c r="R7" s="424"/>
      <c r="S7" s="423"/>
      <c r="T7" s="445"/>
      <c r="U7" s="434"/>
    </row>
    <row r="8" spans="1:21" ht="14.25" customHeight="1">
      <c r="A8" s="441" t="s">
        <v>3</v>
      </c>
      <c r="B8" s="442"/>
      <c r="C8" s="222" t="s">
        <v>13</v>
      </c>
      <c r="D8" s="222" t="s">
        <v>14</v>
      </c>
      <c r="E8" s="222" t="s">
        <v>19</v>
      </c>
      <c r="F8" s="222" t="s">
        <v>22</v>
      </c>
      <c r="G8" s="222" t="s">
        <v>23</v>
      </c>
      <c r="H8" s="222" t="s">
        <v>24</v>
      </c>
      <c r="I8" s="222" t="s">
        <v>25</v>
      </c>
      <c r="J8" s="222" t="s">
        <v>26</v>
      </c>
      <c r="K8" s="222" t="s">
        <v>27</v>
      </c>
      <c r="L8" s="222" t="s">
        <v>29</v>
      </c>
      <c r="M8" s="222" t="s">
        <v>30</v>
      </c>
      <c r="N8" s="222" t="s">
        <v>104</v>
      </c>
      <c r="O8" s="222" t="s">
        <v>101</v>
      </c>
      <c r="P8" s="222" t="s">
        <v>105</v>
      </c>
      <c r="Q8" s="222" t="s">
        <v>106</v>
      </c>
      <c r="R8" s="222" t="s">
        <v>107</v>
      </c>
      <c r="S8" s="222" t="s">
        <v>118</v>
      </c>
      <c r="T8" s="222" t="s">
        <v>131</v>
      </c>
      <c r="U8" s="222" t="s">
        <v>133</v>
      </c>
    </row>
    <row r="9" spans="1:21" ht="13.5" customHeight="1">
      <c r="A9" s="426" t="s">
        <v>10</v>
      </c>
      <c r="B9" s="427"/>
      <c r="C9" s="392">
        <v>1854</v>
      </c>
      <c r="D9" s="392">
        <v>2298</v>
      </c>
      <c r="E9" s="392">
        <v>808</v>
      </c>
      <c r="F9" s="392">
        <v>1490</v>
      </c>
      <c r="G9" s="392">
        <v>11</v>
      </c>
      <c r="H9" s="392">
        <v>0</v>
      </c>
      <c r="I9" s="392">
        <v>2287</v>
      </c>
      <c r="J9" s="392">
        <v>2002</v>
      </c>
      <c r="K9" s="392">
        <v>1043</v>
      </c>
      <c r="L9" s="392">
        <v>1033</v>
      </c>
      <c r="M9" s="392">
        <v>10</v>
      </c>
      <c r="N9" s="392">
        <v>954</v>
      </c>
      <c r="O9" s="392">
        <v>5</v>
      </c>
      <c r="P9" s="392">
        <v>0</v>
      </c>
      <c r="Q9" s="392">
        <v>279</v>
      </c>
      <c r="R9" s="392">
        <v>6</v>
      </c>
      <c r="S9" s="392">
        <v>0</v>
      </c>
      <c r="T9" s="392">
        <v>1244</v>
      </c>
      <c r="U9" s="393">
        <v>0.5209790209790209</v>
      </c>
    </row>
    <row r="10" spans="1:21" ht="13.5" customHeight="1">
      <c r="A10" s="197" t="s">
        <v>0</v>
      </c>
      <c r="B10" s="198" t="s">
        <v>89</v>
      </c>
      <c r="C10" s="392">
        <v>1348</v>
      </c>
      <c r="D10" s="392">
        <v>1625</v>
      </c>
      <c r="E10" s="392">
        <v>365</v>
      </c>
      <c r="F10" s="392">
        <v>1260</v>
      </c>
      <c r="G10" s="392">
        <v>3</v>
      </c>
      <c r="H10" s="392">
        <v>0</v>
      </c>
      <c r="I10" s="392">
        <v>1622</v>
      </c>
      <c r="J10" s="392">
        <v>1503</v>
      </c>
      <c r="K10" s="392">
        <v>977</v>
      </c>
      <c r="L10" s="392">
        <v>976</v>
      </c>
      <c r="M10" s="392">
        <v>1</v>
      </c>
      <c r="N10" s="392">
        <v>526</v>
      </c>
      <c r="O10" s="392">
        <v>0</v>
      </c>
      <c r="P10" s="392">
        <v>0</v>
      </c>
      <c r="Q10" s="392">
        <v>119</v>
      </c>
      <c r="R10" s="392">
        <v>0</v>
      </c>
      <c r="S10" s="392">
        <v>0</v>
      </c>
      <c r="T10" s="392">
        <v>645</v>
      </c>
      <c r="U10" s="393">
        <v>0.6500332667997338</v>
      </c>
    </row>
    <row r="11" spans="1:21" ht="13.5" customHeight="1">
      <c r="A11" s="224" t="s">
        <v>13</v>
      </c>
      <c r="B11" s="225" t="s">
        <v>31</v>
      </c>
      <c r="C11" s="226">
        <v>320</v>
      </c>
      <c r="D11" s="223">
        <v>451</v>
      </c>
      <c r="E11" s="227">
        <v>167</v>
      </c>
      <c r="F11" s="226">
        <v>284</v>
      </c>
      <c r="G11" s="226">
        <v>1</v>
      </c>
      <c r="H11" s="226">
        <v>0</v>
      </c>
      <c r="I11" s="223">
        <v>450</v>
      </c>
      <c r="J11" s="223">
        <v>388</v>
      </c>
      <c r="K11" s="223">
        <v>216</v>
      </c>
      <c r="L11" s="226">
        <v>215</v>
      </c>
      <c r="M11" s="226">
        <v>1</v>
      </c>
      <c r="N11" s="226">
        <v>172</v>
      </c>
      <c r="O11" s="226">
        <v>0</v>
      </c>
      <c r="P11" s="226">
        <v>0</v>
      </c>
      <c r="Q11" s="226">
        <v>62</v>
      </c>
      <c r="R11" s="226">
        <v>0</v>
      </c>
      <c r="S11" s="226">
        <v>0</v>
      </c>
      <c r="T11" s="223">
        <v>234</v>
      </c>
      <c r="U11" s="232">
        <v>0.5567010309278351</v>
      </c>
    </row>
    <row r="12" spans="1:21" ht="13.5" customHeight="1">
      <c r="A12" s="224" t="s">
        <v>14</v>
      </c>
      <c r="B12" s="228" t="s">
        <v>33</v>
      </c>
      <c r="C12" s="226">
        <v>61</v>
      </c>
      <c r="D12" s="223">
        <v>100</v>
      </c>
      <c r="E12" s="227">
        <v>39</v>
      </c>
      <c r="F12" s="226">
        <v>61</v>
      </c>
      <c r="G12" s="226">
        <v>2</v>
      </c>
      <c r="H12" s="226">
        <v>0</v>
      </c>
      <c r="I12" s="223">
        <v>98</v>
      </c>
      <c r="J12" s="223">
        <v>80</v>
      </c>
      <c r="K12" s="223">
        <v>40</v>
      </c>
      <c r="L12" s="226">
        <v>40</v>
      </c>
      <c r="M12" s="226">
        <v>0</v>
      </c>
      <c r="N12" s="226">
        <v>40</v>
      </c>
      <c r="O12" s="226">
        <v>0</v>
      </c>
      <c r="P12" s="226">
        <v>0</v>
      </c>
      <c r="Q12" s="226">
        <v>18</v>
      </c>
      <c r="R12" s="226">
        <v>0</v>
      </c>
      <c r="S12" s="226">
        <v>0</v>
      </c>
      <c r="T12" s="223">
        <v>58</v>
      </c>
      <c r="U12" s="232">
        <v>0.5</v>
      </c>
    </row>
    <row r="13" spans="1:21" ht="13.5" customHeight="1">
      <c r="A13" s="224" t="s">
        <v>19</v>
      </c>
      <c r="B13" s="229" t="s">
        <v>141</v>
      </c>
      <c r="C13" s="226">
        <v>0</v>
      </c>
      <c r="D13" s="223">
        <v>0</v>
      </c>
      <c r="E13" s="227">
        <v>0</v>
      </c>
      <c r="F13" s="226">
        <v>0</v>
      </c>
      <c r="G13" s="226">
        <v>0</v>
      </c>
      <c r="H13" s="226">
        <v>0</v>
      </c>
      <c r="I13" s="223">
        <v>0</v>
      </c>
      <c r="J13" s="223">
        <v>0</v>
      </c>
      <c r="K13" s="223">
        <v>0</v>
      </c>
      <c r="L13" s="226">
        <v>0</v>
      </c>
      <c r="M13" s="226">
        <v>0</v>
      </c>
      <c r="N13" s="226">
        <v>0</v>
      </c>
      <c r="O13" s="226">
        <v>0</v>
      </c>
      <c r="P13" s="226">
        <v>0</v>
      </c>
      <c r="Q13" s="226">
        <v>0</v>
      </c>
      <c r="R13" s="226">
        <v>0</v>
      </c>
      <c r="S13" s="226">
        <v>0</v>
      </c>
      <c r="T13" s="223">
        <v>0</v>
      </c>
      <c r="U13" s="232" t="s">
        <v>349</v>
      </c>
    </row>
    <row r="14" spans="1:21" ht="15.75">
      <c r="A14" s="224" t="s">
        <v>22</v>
      </c>
      <c r="B14" s="225" t="s">
        <v>145</v>
      </c>
      <c r="C14" s="226">
        <v>0</v>
      </c>
      <c r="D14" s="223">
        <v>0</v>
      </c>
      <c r="E14" s="227">
        <v>0</v>
      </c>
      <c r="F14" s="226">
        <v>0</v>
      </c>
      <c r="G14" s="226">
        <v>0</v>
      </c>
      <c r="H14" s="226">
        <v>0</v>
      </c>
      <c r="I14" s="223">
        <v>0</v>
      </c>
      <c r="J14" s="223">
        <v>0</v>
      </c>
      <c r="K14" s="223">
        <v>0</v>
      </c>
      <c r="L14" s="226">
        <v>0</v>
      </c>
      <c r="M14" s="226">
        <v>0</v>
      </c>
      <c r="N14" s="226">
        <v>0</v>
      </c>
      <c r="O14" s="226">
        <v>0</v>
      </c>
      <c r="P14" s="226">
        <v>0</v>
      </c>
      <c r="Q14" s="226">
        <v>0</v>
      </c>
      <c r="R14" s="226">
        <v>0</v>
      </c>
      <c r="S14" s="226">
        <v>0</v>
      </c>
      <c r="T14" s="223">
        <v>0</v>
      </c>
      <c r="U14" s="232" t="s">
        <v>349</v>
      </c>
    </row>
    <row r="15" spans="1:21" ht="17.25" customHeight="1">
      <c r="A15" s="224" t="s">
        <v>23</v>
      </c>
      <c r="B15" s="230" t="s">
        <v>144</v>
      </c>
      <c r="C15" s="226">
        <v>11</v>
      </c>
      <c r="D15" s="223">
        <v>11</v>
      </c>
      <c r="E15" s="227">
        <v>0</v>
      </c>
      <c r="F15" s="226">
        <v>11</v>
      </c>
      <c r="G15" s="226">
        <v>0</v>
      </c>
      <c r="H15" s="226">
        <v>0</v>
      </c>
      <c r="I15" s="223">
        <v>11</v>
      </c>
      <c r="J15" s="223">
        <v>11</v>
      </c>
      <c r="K15" s="223">
        <v>7</v>
      </c>
      <c r="L15" s="226">
        <v>7</v>
      </c>
      <c r="M15" s="226">
        <v>0</v>
      </c>
      <c r="N15" s="226">
        <v>4</v>
      </c>
      <c r="O15" s="226">
        <v>0</v>
      </c>
      <c r="P15" s="226">
        <v>0</v>
      </c>
      <c r="Q15" s="226">
        <v>0</v>
      </c>
      <c r="R15" s="226">
        <v>0</v>
      </c>
      <c r="S15" s="226">
        <v>0</v>
      </c>
      <c r="T15" s="223">
        <v>4</v>
      </c>
      <c r="U15" s="232">
        <v>0.6363636363636364</v>
      </c>
    </row>
    <row r="16" spans="1:21" ht="13.5" customHeight="1">
      <c r="A16" s="224" t="s">
        <v>24</v>
      </c>
      <c r="B16" s="225" t="s">
        <v>128</v>
      </c>
      <c r="C16" s="226">
        <v>380</v>
      </c>
      <c r="D16" s="223">
        <v>472</v>
      </c>
      <c r="E16" s="227">
        <v>147</v>
      </c>
      <c r="F16" s="226">
        <v>325</v>
      </c>
      <c r="G16" s="226">
        <v>0</v>
      </c>
      <c r="H16" s="226">
        <v>0</v>
      </c>
      <c r="I16" s="223">
        <v>472</v>
      </c>
      <c r="J16" s="223">
        <v>435</v>
      </c>
      <c r="K16" s="223">
        <v>233</v>
      </c>
      <c r="L16" s="226">
        <v>233</v>
      </c>
      <c r="M16" s="226">
        <v>0</v>
      </c>
      <c r="N16" s="226">
        <v>202</v>
      </c>
      <c r="O16" s="226">
        <v>0</v>
      </c>
      <c r="P16" s="226">
        <v>0</v>
      </c>
      <c r="Q16" s="226">
        <v>37</v>
      </c>
      <c r="R16" s="226">
        <v>0</v>
      </c>
      <c r="S16" s="226">
        <v>0</v>
      </c>
      <c r="T16" s="223">
        <v>239</v>
      </c>
      <c r="U16" s="232">
        <v>0.535632183908046</v>
      </c>
    </row>
    <row r="17" spans="1:21" ht="13.5" customHeight="1">
      <c r="A17" s="224" t="s">
        <v>25</v>
      </c>
      <c r="B17" s="225" t="s">
        <v>129</v>
      </c>
      <c r="C17" s="226">
        <v>11</v>
      </c>
      <c r="D17" s="223">
        <v>14</v>
      </c>
      <c r="E17" s="227">
        <v>0</v>
      </c>
      <c r="F17" s="226">
        <v>14</v>
      </c>
      <c r="G17" s="226">
        <v>0</v>
      </c>
      <c r="H17" s="226">
        <v>0</v>
      </c>
      <c r="I17" s="223">
        <v>14</v>
      </c>
      <c r="J17" s="223">
        <v>14</v>
      </c>
      <c r="K17" s="223">
        <v>12</v>
      </c>
      <c r="L17" s="226">
        <v>12</v>
      </c>
      <c r="M17" s="226">
        <v>0</v>
      </c>
      <c r="N17" s="226">
        <v>2</v>
      </c>
      <c r="O17" s="226">
        <v>0</v>
      </c>
      <c r="P17" s="226">
        <v>0</v>
      </c>
      <c r="Q17" s="226">
        <v>0</v>
      </c>
      <c r="R17" s="226">
        <v>0</v>
      </c>
      <c r="S17" s="226">
        <v>0</v>
      </c>
      <c r="T17" s="223">
        <v>2</v>
      </c>
      <c r="U17" s="232">
        <v>0.8571428571428571</v>
      </c>
    </row>
    <row r="18" spans="1:21" ht="13.5" customHeight="1">
      <c r="A18" s="224" t="s">
        <v>26</v>
      </c>
      <c r="B18" s="225" t="s">
        <v>32</v>
      </c>
      <c r="C18" s="226">
        <v>561</v>
      </c>
      <c r="D18" s="223">
        <v>573</v>
      </c>
      <c r="E18" s="227">
        <v>9</v>
      </c>
      <c r="F18" s="226">
        <v>564</v>
      </c>
      <c r="G18" s="226">
        <v>0</v>
      </c>
      <c r="H18" s="226">
        <v>0</v>
      </c>
      <c r="I18" s="223">
        <v>573</v>
      </c>
      <c r="J18" s="223">
        <v>572</v>
      </c>
      <c r="K18" s="223">
        <v>468</v>
      </c>
      <c r="L18" s="226">
        <v>468</v>
      </c>
      <c r="M18" s="226">
        <v>0</v>
      </c>
      <c r="N18" s="226">
        <v>104</v>
      </c>
      <c r="O18" s="226">
        <v>0</v>
      </c>
      <c r="P18" s="226">
        <v>0</v>
      </c>
      <c r="Q18" s="226">
        <v>1</v>
      </c>
      <c r="R18" s="226">
        <v>0</v>
      </c>
      <c r="S18" s="226">
        <v>0</v>
      </c>
      <c r="T18" s="223">
        <v>105</v>
      </c>
      <c r="U18" s="232">
        <v>0.8181818181818182</v>
      </c>
    </row>
    <row r="19" spans="1:21" ht="13.5" customHeight="1">
      <c r="A19" s="224" t="s">
        <v>27</v>
      </c>
      <c r="B19" s="225" t="s">
        <v>34</v>
      </c>
      <c r="C19" s="226">
        <v>0</v>
      </c>
      <c r="D19" s="223">
        <v>0</v>
      </c>
      <c r="E19" s="227">
        <v>0</v>
      </c>
      <c r="F19" s="226">
        <v>0</v>
      </c>
      <c r="G19" s="226">
        <v>0</v>
      </c>
      <c r="H19" s="226">
        <v>0</v>
      </c>
      <c r="I19" s="223">
        <v>0</v>
      </c>
      <c r="J19" s="223">
        <v>0</v>
      </c>
      <c r="K19" s="223">
        <v>0</v>
      </c>
      <c r="L19" s="226">
        <v>0</v>
      </c>
      <c r="M19" s="226">
        <v>0</v>
      </c>
      <c r="N19" s="226">
        <v>0</v>
      </c>
      <c r="O19" s="226">
        <v>0</v>
      </c>
      <c r="P19" s="226">
        <v>0</v>
      </c>
      <c r="Q19" s="226">
        <v>0</v>
      </c>
      <c r="R19" s="226">
        <v>0</v>
      </c>
      <c r="S19" s="226">
        <v>0</v>
      </c>
      <c r="T19" s="223">
        <v>0</v>
      </c>
      <c r="U19" s="232" t="s">
        <v>349</v>
      </c>
    </row>
    <row r="20" spans="1:21" ht="13.5" customHeight="1">
      <c r="A20" s="224" t="s">
        <v>29</v>
      </c>
      <c r="B20" s="225" t="s">
        <v>35</v>
      </c>
      <c r="C20" s="226">
        <v>3</v>
      </c>
      <c r="D20" s="223">
        <v>3</v>
      </c>
      <c r="E20" s="227">
        <v>3</v>
      </c>
      <c r="F20" s="226">
        <v>0</v>
      </c>
      <c r="G20" s="226">
        <v>0</v>
      </c>
      <c r="H20" s="226">
        <v>0</v>
      </c>
      <c r="I20" s="223">
        <v>3</v>
      </c>
      <c r="J20" s="223">
        <v>2</v>
      </c>
      <c r="K20" s="223">
        <v>0</v>
      </c>
      <c r="L20" s="226">
        <v>0</v>
      </c>
      <c r="M20" s="226">
        <v>0</v>
      </c>
      <c r="N20" s="226">
        <v>2</v>
      </c>
      <c r="O20" s="226">
        <v>0</v>
      </c>
      <c r="P20" s="226">
        <v>0</v>
      </c>
      <c r="Q20" s="226">
        <v>1</v>
      </c>
      <c r="R20" s="226">
        <v>0</v>
      </c>
      <c r="S20" s="226">
        <v>0</v>
      </c>
      <c r="T20" s="223">
        <v>3</v>
      </c>
      <c r="U20" s="232">
        <v>0</v>
      </c>
    </row>
    <row r="21" spans="1:21" ht="13.5" customHeight="1">
      <c r="A21" s="224" t="s">
        <v>30</v>
      </c>
      <c r="B21" s="225" t="s">
        <v>143</v>
      </c>
      <c r="C21" s="226">
        <v>0</v>
      </c>
      <c r="D21" s="223">
        <v>0</v>
      </c>
      <c r="E21" s="227">
        <v>0</v>
      </c>
      <c r="F21" s="226">
        <v>0</v>
      </c>
      <c r="G21" s="226">
        <v>0</v>
      </c>
      <c r="H21" s="226">
        <v>0</v>
      </c>
      <c r="I21" s="223">
        <v>0</v>
      </c>
      <c r="J21" s="223">
        <v>0</v>
      </c>
      <c r="K21" s="223">
        <v>0</v>
      </c>
      <c r="L21" s="226">
        <v>0</v>
      </c>
      <c r="M21" s="226">
        <v>0</v>
      </c>
      <c r="N21" s="226">
        <v>0</v>
      </c>
      <c r="O21" s="226">
        <v>0</v>
      </c>
      <c r="P21" s="226">
        <v>0</v>
      </c>
      <c r="Q21" s="226">
        <v>0</v>
      </c>
      <c r="R21" s="226">
        <v>0</v>
      </c>
      <c r="S21" s="226">
        <v>0</v>
      </c>
      <c r="T21" s="223">
        <v>0</v>
      </c>
      <c r="U21" s="232" t="s">
        <v>349</v>
      </c>
    </row>
    <row r="22" spans="1:21" ht="13.5" customHeight="1">
      <c r="A22" s="224" t="s">
        <v>104</v>
      </c>
      <c r="B22" s="225" t="s">
        <v>142</v>
      </c>
      <c r="C22" s="226">
        <v>0</v>
      </c>
      <c r="D22" s="223">
        <v>0</v>
      </c>
      <c r="E22" s="227">
        <v>0</v>
      </c>
      <c r="F22" s="226">
        <v>0</v>
      </c>
      <c r="G22" s="226">
        <v>0</v>
      </c>
      <c r="H22" s="226">
        <v>0</v>
      </c>
      <c r="I22" s="223">
        <v>0</v>
      </c>
      <c r="J22" s="223">
        <v>0</v>
      </c>
      <c r="K22" s="223">
        <v>0</v>
      </c>
      <c r="L22" s="226">
        <v>0</v>
      </c>
      <c r="M22" s="226">
        <v>0</v>
      </c>
      <c r="N22" s="226">
        <v>0</v>
      </c>
      <c r="O22" s="226">
        <v>0</v>
      </c>
      <c r="P22" s="226">
        <v>0</v>
      </c>
      <c r="Q22" s="226">
        <v>0</v>
      </c>
      <c r="R22" s="226">
        <v>0</v>
      </c>
      <c r="S22" s="226">
        <v>0</v>
      </c>
      <c r="T22" s="223">
        <v>0</v>
      </c>
      <c r="U22" s="232" t="s">
        <v>349</v>
      </c>
    </row>
    <row r="23" spans="1:21" ht="13.5" customHeight="1">
      <c r="A23" s="224" t="s">
        <v>101</v>
      </c>
      <c r="B23" s="225" t="s">
        <v>102</v>
      </c>
      <c r="C23" s="226">
        <v>1</v>
      </c>
      <c r="D23" s="223">
        <v>1</v>
      </c>
      <c r="E23" s="227">
        <v>0</v>
      </c>
      <c r="F23" s="226">
        <v>1</v>
      </c>
      <c r="G23" s="226">
        <v>0</v>
      </c>
      <c r="H23" s="226">
        <v>0</v>
      </c>
      <c r="I23" s="223">
        <v>1</v>
      </c>
      <c r="J23" s="223">
        <v>1</v>
      </c>
      <c r="K23" s="223">
        <v>1</v>
      </c>
      <c r="L23" s="226">
        <v>1</v>
      </c>
      <c r="M23" s="226">
        <v>0</v>
      </c>
      <c r="N23" s="226">
        <v>0</v>
      </c>
      <c r="O23" s="226">
        <v>0</v>
      </c>
      <c r="P23" s="226">
        <v>0</v>
      </c>
      <c r="Q23" s="226">
        <v>0</v>
      </c>
      <c r="R23" s="226">
        <v>0</v>
      </c>
      <c r="S23" s="226">
        <v>0</v>
      </c>
      <c r="T23" s="223">
        <v>0</v>
      </c>
      <c r="U23" s="232">
        <v>1</v>
      </c>
    </row>
    <row r="24" spans="1:21" ht="14.25" customHeight="1">
      <c r="A24" s="197" t="s">
        <v>1</v>
      </c>
      <c r="B24" s="198" t="s">
        <v>90</v>
      </c>
      <c r="C24" s="392">
        <v>506</v>
      </c>
      <c r="D24" s="392">
        <v>673</v>
      </c>
      <c r="E24" s="392">
        <v>443</v>
      </c>
      <c r="F24" s="392">
        <v>230</v>
      </c>
      <c r="G24" s="392">
        <v>8</v>
      </c>
      <c r="H24" s="392">
        <v>0</v>
      </c>
      <c r="I24" s="392">
        <v>665</v>
      </c>
      <c r="J24" s="392">
        <v>499</v>
      </c>
      <c r="K24" s="392">
        <v>66</v>
      </c>
      <c r="L24" s="392">
        <v>57</v>
      </c>
      <c r="M24" s="392">
        <v>9</v>
      </c>
      <c r="N24" s="392">
        <v>428</v>
      </c>
      <c r="O24" s="392">
        <v>5</v>
      </c>
      <c r="P24" s="392">
        <v>0</v>
      </c>
      <c r="Q24" s="392">
        <v>160</v>
      </c>
      <c r="R24" s="392">
        <v>6</v>
      </c>
      <c r="S24" s="392">
        <v>0</v>
      </c>
      <c r="T24" s="392">
        <v>599</v>
      </c>
      <c r="U24" s="393">
        <v>0.13226452905811623</v>
      </c>
    </row>
    <row r="25" spans="1:21" ht="14.25" customHeight="1">
      <c r="A25" s="224" t="s">
        <v>13</v>
      </c>
      <c r="B25" s="225" t="s">
        <v>31</v>
      </c>
      <c r="C25" s="226">
        <v>287</v>
      </c>
      <c r="D25" s="223">
        <v>393</v>
      </c>
      <c r="E25" s="231">
        <v>295</v>
      </c>
      <c r="F25" s="226">
        <v>98</v>
      </c>
      <c r="G25" s="226">
        <v>3</v>
      </c>
      <c r="H25" s="226">
        <v>0</v>
      </c>
      <c r="I25" s="223">
        <v>390</v>
      </c>
      <c r="J25" s="223">
        <v>269</v>
      </c>
      <c r="K25" s="223">
        <v>33</v>
      </c>
      <c r="L25" s="226">
        <v>27</v>
      </c>
      <c r="M25" s="226">
        <v>6</v>
      </c>
      <c r="N25" s="226">
        <v>235</v>
      </c>
      <c r="O25" s="226">
        <v>1</v>
      </c>
      <c r="P25" s="226">
        <v>0</v>
      </c>
      <c r="Q25" s="226">
        <v>116</v>
      </c>
      <c r="R25" s="226">
        <v>5</v>
      </c>
      <c r="S25" s="226">
        <v>0</v>
      </c>
      <c r="T25" s="223">
        <v>357</v>
      </c>
      <c r="U25" s="232">
        <v>0.12267657992565056</v>
      </c>
    </row>
    <row r="26" spans="1:21" ht="14.25" customHeight="1">
      <c r="A26" s="224" t="s">
        <v>14</v>
      </c>
      <c r="B26" s="228" t="s">
        <v>33</v>
      </c>
      <c r="C26" s="226">
        <v>61</v>
      </c>
      <c r="D26" s="223">
        <v>86</v>
      </c>
      <c r="E26" s="231">
        <v>55</v>
      </c>
      <c r="F26" s="226">
        <v>31</v>
      </c>
      <c r="G26" s="226">
        <v>2</v>
      </c>
      <c r="H26" s="226">
        <v>0</v>
      </c>
      <c r="I26" s="223">
        <v>84</v>
      </c>
      <c r="J26" s="223">
        <v>70</v>
      </c>
      <c r="K26" s="223">
        <v>6</v>
      </c>
      <c r="L26" s="226">
        <v>6</v>
      </c>
      <c r="M26" s="226">
        <v>0</v>
      </c>
      <c r="N26" s="226">
        <v>62</v>
      </c>
      <c r="O26" s="226">
        <v>2</v>
      </c>
      <c r="P26" s="226">
        <v>0</v>
      </c>
      <c r="Q26" s="226">
        <v>13</v>
      </c>
      <c r="R26" s="226">
        <v>1</v>
      </c>
      <c r="S26" s="226">
        <v>0</v>
      </c>
      <c r="T26" s="223">
        <v>78</v>
      </c>
      <c r="U26" s="232">
        <v>0.08571428571428572</v>
      </c>
    </row>
    <row r="27" spans="1:21" ht="14.25" customHeight="1">
      <c r="A27" s="224" t="s">
        <v>19</v>
      </c>
      <c r="B27" s="229" t="s">
        <v>141</v>
      </c>
      <c r="C27" s="226">
        <v>0</v>
      </c>
      <c r="D27" s="223">
        <v>0</v>
      </c>
      <c r="E27" s="231">
        <v>0</v>
      </c>
      <c r="F27" s="226">
        <v>0</v>
      </c>
      <c r="G27" s="226">
        <v>0</v>
      </c>
      <c r="H27" s="226">
        <v>0</v>
      </c>
      <c r="I27" s="223">
        <v>0</v>
      </c>
      <c r="J27" s="223">
        <v>0</v>
      </c>
      <c r="K27" s="223">
        <v>0</v>
      </c>
      <c r="L27" s="226">
        <v>0</v>
      </c>
      <c r="M27" s="226">
        <v>0</v>
      </c>
      <c r="N27" s="226">
        <v>0</v>
      </c>
      <c r="O27" s="226">
        <v>0</v>
      </c>
      <c r="P27" s="226">
        <v>0</v>
      </c>
      <c r="Q27" s="226">
        <v>0</v>
      </c>
      <c r="R27" s="226">
        <v>0</v>
      </c>
      <c r="S27" s="226">
        <v>0</v>
      </c>
      <c r="T27" s="223">
        <v>0</v>
      </c>
      <c r="U27" s="232" t="s">
        <v>349</v>
      </c>
    </row>
    <row r="28" spans="1:21" ht="14.25" customHeight="1">
      <c r="A28" s="224" t="s">
        <v>22</v>
      </c>
      <c r="B28" s="225" t="s">
        <v>145</v>
      </c>
      <c r="C28" s="226">
        <v>0</v>
      </c>
      <c r="D28" s="223">
        <v>0</v>
      </c>
      <c r="E28" s="231">
        <v>0</v>
      </c>
      <c r="F28" s="226">
        <v>0</v>
      </c>
      <c r="G28" s="226">
        <v>0</v>
      </c>
      <c r="H28" s="226">
        <v>0</v>
      </c>
      <c r="I28" s="223">
        <v>0</v>
      </c>
      <c r="J28" s="223">
        <v>0</v>
      </c>
      <c r="K28" s="223">
        <v>0</v>
      </c>
      <c r="L28" s="226">
        <v>0</v>
      </c>
      <c r="M28" s="226">
        <v>0</v>
      </c>
      <c r="N28" s="226">
        <v>0</v>
      </c>
      <c r="O28" s="226">
        <v>0</v>
      </c>
      <c r="P28" s="226">
        <v>0</v>
      </c>
      <c r="Q28" s="226">
        <v>0</v>
      </c>
      <c r="R28" s="226">
        <v>0</v>
      </c>
      <c r="S28" s="226">
        <v>0</v>
      </c>
      <c r="T28" s="223">
        <v>0</v>
      </c>
      <c r="U28" s="232" t="s">
        <v>349</v>
      </c>
    </row>
    <row r="29" spans="1:21" ht="16.5" customHeight="1">
      <c r="A29" s="224" t="s">
        <v>23</v>
      </c>
      <c r="B29" s="230" t="s">
        <v>144</v>
      </c>
      <c r="C29" s="226">
        <v>0</v>
      </c>
      <c r="D29" s="223">
        <v>0</v>
      </c>
      <c r="E29" s="231">
        <v>0</v>
      </c>
      <c r="F29" s="226">
        <v>0</v>
      </c>
      <c r="G29" s="226">
        <v>0</v>
      </c>
      <c r="H29" s="226">
        <v>0</v>
      </c>
      <c r="I29" s="223">
        <v>0</v>
      </c>
      <c r="J29" s="223">
        <v>0</v>
      </c>
      <c r="K29" s="223">
        <v>0</v>
      </c>
      <c r="L29" s="226">
        <v>0</v>
      </c>
      <c r="M29" s="226">
        <v>0</v>
      </c>
      <c r="N29" s="226">
        <v>0</v>
      </c>
      <c r="O29" s="226">
        <v>0</v>
      </c>
      <c r="P29" s="226">
        <v>0</v>
      </c>
      <c r="Q29" s="226">
        <v>0</v>
      </c>
      <c r="R29" s="226">
        <v>0</v>
      </c>
      <c r="S29" s="226">
        <v>0</v>
      </c>
      <c r="T29" s="223">
        <v>0</v>
      </c>
      <c r="U29" s="232" t="s">
        <v>349</v>
      </c>
    </row>
    <row r="30" spans="1:21" ht="14.25" customHeight="1">
      <c r="A30" s="224" t="s">
        <v>24</v>
      </c>
      <c r="B30" s="225" t="s">
        <v>128</v>
      </c>
      <c r="C30" s="226">
        <v>47</v>
      </c>
      <c r="D30" s="223">
        <v>65</v>
      </c>
      <c r="E30" s="231">
        <v>44</v>
      </c>
      <c r="F30" s="226">
        <v>21</v>
      </c>
      <c r="G30" s="226">
        <v>0</v>
      </c>
      <c r="H30" s="226">
        <v>0</v>
      </c>
      <c r="I30" s="223">
        <v>65</v>
      </c>
      <c r="J30" s="223">
        <v>44</v>
      </c>
      <c r="K30" s="223">
        <v>10</v>
      </c>
      <c r="L30" s="226">
        <v>9</v>
      </c>
      <c r="M30" s="226">
        <v>1</v>
      </c>
      <c r="N30" s="226">
        <v>33</v>
      </c>
      <c r="O30" s="226">
        <v>1</v>
      </c>
      <c r="P30" s="226">
        <v>0</v>
      </c>
      <c r="Q30" s="226">
        <v>21</v>
      </c>
      <c r="R30" s="226">
        <v>0</v>
      </c>
      <c r="S30" s="226">
        <v>0</v>
      </c>
      <c r="T30" s="223">
        <v>55</v>
      </c>
      <c r="U30" s="232">
        <v>0.22727272727272727</v>
      </c>
    </row>
    <row r="31" spans="1:21" ht="14.25" customHeight="1">
      <c r="A31" s="224" t="s">
        <v>25</v>
      </c>
      <c r="B31" s="225" t="s">
        <v>129</v>
      </c>
      <c r="C31" s="226">
        <v>0</v>
      </c>
      <c r="D31" s="223">
        <v>0</v>
      </c>
      <c r="E31" s="231">
        <v>0</v>
      </c>
      <c r="F31" s="226">
        <v>0</v>
      </c>
      <c r="G31" s="226">
        <v>0</v>
      </c>
      <c r="H31" s="226">
        <v>0</v>
      </c>
      <c r="I31" s="223">
        <v>0</v>
      </c>
      <c r="J31" s="223">
        <v>0</v>
      </c>
      <c r="K31" s="223">
        <v>0</v>
      </c>
      <c r="L31" s="226">
        <v>0</v>
      </c>
      <c r="M31" s="226">
        <v>0</v>
      </c>
      <c r="N31" s="226">
        <v>0</v>
      </c>
      <c r="O31" s="226">
        <v>0</v>
      </c>
      <c r="P31" s="226">
        <v>0</v>
      </c>
      <c r="Q31" s="226">
        <v>0</v>
      </c>
      <c r="R31" s="226">
        <v>0</v>
      </c>
      <c r="S31" s="226">
        <v>0</v>
      </c>
      <c r="T31" s="223">
        <v>0</v>
      </c>
      <c r="U31" s="232" t="s">
        <v>349</v>
      </c>
    </row>
    <row r="32" spans="1:21" ht="12.75" customHeight="1">
      <c r="A32" s="224" t="s">
        <v>26</v>
      </c>
      <c r="B32" s="225" t="s">
        <v>32</v>
      </c>
      <c r="C32" s="226">
        <v>110</v>
      </c>
      <c r="D32" s="223">
        <v>128</v>
      </c>
      <c r="E32" s="231">
        <v>49</v>
      </c>
      <c r="F32" s="226">
        <v>79</v>
      </c>
      <c r="G32" s="226">
        <v>3</v>
      </c>
      <c r="H32" s="226">
        <v>0</v>
      </c>
      <c r="I32" s="223">
        <v>125</v>
      </c>
      <c r="J32" s="223">
        <v>115</v>
      </c>
      <c r="K32" s="223">
        <v>17</v>
      </c>
      <c r="L32" s="226">
        <v>15</v>
      </c>
      <c r="M32" s="226">
        <v>2</v>
      </c>
      <c r="N32" s="226">
        <v>97</v>
      </c>
      <c r="O32" s="226">
        <v>1</v>
      </c>
      <c r="P32" s="226">
        <v>0</v>
      </c>
      <c r="Q32" s="226">
        <v>10</v>
      </c>
      <c r="R32" s="226">
        <v>0</v>
      </c>
      <c r="S32" s="226">
        <v>0</v>
      </c>
      <c r="T32" s="223">
        <v>108</v>
      </c>
      <c r="U32" s="232">
        <v>0.14782608695652175</v>
      </c>
    </row>
    <row r="33" spans="1:21" ht="12.75" customHeight="1">
      <c r="A33" s="224" t="s">
        <v>27</v>
      </c>
      <c r="B33" s="225" t="s">
        <v>34</v>
      </c>
      <c r="C33" s="226">
        <v>0</v>
      </c>
      <c r="D33" s="223">
        <v>0</v>
      </c>
      <c r="E33" s="231">
        <v>0</v>
      </c>
      <c r="F33" s="226">
        <v>0</v>
      </c>
      <c r="G33" s="226">
        <v>0</v>
      </c>
      <c r="H33" s="226">
        <v>0</v>
      </c>
      <c r="I33" s="223">
        <v>0</v>
      </c>
      <c r="J33" s="223">
        <v>0</v>
      </c>
      <c r="K33" s="223">
        <v>0</v>
      </c>
      <c r="L33" s="226">
        <v>0</v>
      </c>
      <c r="M33" s="226">
        <v>0</v>
      </c>
      <c r="N33" s="226">
        <v>0</v>
      </c>
      <c r="O33" s="226">
        <v>0</v>
      </c>
      <c r="P33" s="226">
        <v>0</v>
      </c>
      <c r="Q33" s="226">
        <v>0</v>
      </c>
      <c r="R33" s="226">
        <v>0</v>
      </c>
      <c r="S33" s="226">
        <v>0</v>
      </c>
      <c r="T33" s="223">
        <v>0</v>
      </c>
      <c r="U33" s="232" t="s">
        <v>349</v>
      </c>
    </row>
    <row r="34" spans="1:21" ht="12.75" customHeight="1">
      <c r="A34" s="224" t="s">
        <v>29</v>
      </c>
      <c r="B34" s="225" t="s">
        <v>35</v>
      </c>
      <c r="C34" s="226">
        <v>0</v>
      </c>
      <c r="D34" s="223">
        <v>0</v>
      </c>
      <c r="E34" s="231">
        <v>0</v>
      </c>
      <c r="F34" s="226">
        <v>0</v>
      </c>
      <c r="G34" s="226">
        <v>0</v>
      </c>
      <c r="H34" s="226">
        <v>0</v>
      </c>
      <c r="I34" s="223">
        <v>0</v>
      </c>
      <c r="J34" s="223">
        <v>0</v>
      </c>
      <c r="K34" s="223">
        <v>0</v>
      </c>
      <c r="L34" s="226">
        <v>0</v>
      </c>
      <c r="M34" s="226">
        <v>0</v>
      </c>
      <c r="N34" s="226">
        <v>0</v>
      </c>
      <c r="O34" s="226">
        <v>0</v>
      </c>
      <c r="P34" s="226">
        <v>0</v>
      </c>
      <c r="Q34" s="226">
        <v>0</v>
      </c>
      <c r="R34" s="226">
        <v>0</v>
      </c>
      <c r="S34" s="226">
        <v>0</v>
      </c>
      <c r="T34" s="223">
        <v>0</v>
      </c>
      <c r="U34" s="232" t="s">
        <v>349</v>
      </c>
    </row>
    <row r="35" spans="1:21" ht="12.75" customHeight="1">
      <c r="A35" s="224" t="s">
        <v>30</v>
      </c>
      <c r="B35" s="225" t="s">
        <v>143</v>
      </c>
      <c r="C35" s="226">
        <v>1</v>
      </c>
      <c r="D35" s="223">
        <v>1</v>
      </c>
      <c r="E35" s="231">
        <v>0</v>
      </c>
      <c r="F35" s="226">
        <v>1</v>
      </c>
      <c r="G35" s="226">
        <v>0</v>
      </c>
      <c r="H35" s="226">
        <v>0</v>
      </c>
      <c r="I35" s="223">
        <v>1</v>
      </c>
      <c r="J35" s="223">
        <v>1</v>
      </c>
      <c r="K35" s="223">
        <v>0</v>
      </c>
      <c r="L35" s="226">
        <v>0</v>
      </c>
      <c r="M35" s="226">
        <v>0</v>
      </c>
      <c r="N35" s="226">
        <v>1</v>
      </c>
      <c r="O35" s="226">
        <v>0</v>
      </c>
      <c r="P35" s="226">
        <v>0</v>
      </c>
      <c r="Q35" s="226">
        <v>0</v>
      </c>
      <c r="R35" s="226">
        <v>0</v>
      </c>
      <c r="S35" s="226">
        <v>0</v>
      </c>
      <c r="T35" s="223">
        <v>1</v>
      </c>
      <c r="U35" s="232">
        <v>0</v>
      </c>
    </row>
    <row r="36" spans="1:21" ht="12.75" customHeight="1">
      <c r="A36" s="224" t="s">
        <v>104</v>
      </c>
      <c r="B36" s="225" t="s">
        <v>142</v>
      </c>
      <c r="C36" s="226">
        <v>0</v>
      </c>
      <c r="D36" s="223">
        <v>0</v>
      </c>
      <c r="E36" s="231">
        <v>0</v>
      </c>
      <c r="F36" s="226">
        <v>0</v>
      </c>
      <c r="G36" s="226">
        <v>0</v>
      </c>
      <c r="H36" s="226">
        <v>0</v>
      </c>
      <c r="I36" s="223">
        <v>0</v>
      </c>
      <c r="J36" s="223">
        <v>0</v>
      </c>
      <c r="K36" s="223">
        <v>0</v>
      </c>
      <c r="L36" s="226">
        <v>0</v>
      </c>
      <c r="M36" s="226">
        <v>0</v>
      </c>
      <c r="N36" s="226">
        <v>0</v>
      </c>
      <c r="O36" s="226">
        <v>0</v>
      </c>
      <c r="P36" s="226">
        <v>0</v>
      </c>
      <c r="Q36" s="226">
        <v>0</v>
      </c>
      <c r="R36" s="226">
        <v>0</v>
      </c>
      <c r="S36" s="226">
        <v>0</v>
      </c>
      <c r="T36" s="223">
        <v>0</v>
      </c>
      <c r="U36" s="232" t="s">
        <v>349</v>
      </c>
    </row>
    <row r="37" spans="1:21" ht="12.75" customHeight="1">
      <c r="A37" s="224" t="s">
        <v>101</v>
      </c>
      <c r="B37" s="225" t="s">
        <v>102</v>
      </c>
      <c r="C37" s="226">
        <v>0</v>
      </c>
      <c r="D37" s="223">
        <v>0</v>
      </c>
      <c r="E37" s="231">
        <v>0</v>
      </c>
      <c r="F37" s="226">
        <v>0</v>
      </c>
      <c r="G37" s="226">
        <v>0</v>
      </c>
      <c r="H37" s="226">
        <v>0</v>
      </c>
      <c r="I37" s="223">
        <v>0</v>
      </c>
      <c r="J37" s="223">
        <v>0</v>
      </c>
      <c r="K37" s="223">
        <v>0</v>
      </c>
      <c r="L37" s="226">
        <v>0</v>
      </c>
      <c r="M37" s="226">
        <v>0</v>
      </c>
      <c r="N37" s="226">
        <v>0</v>
      </c>
      <c r="O37" s="226">
        <v>0</v>
      </c>
      <c r="P37" s="226">
        <v>0</v>
      </c>
      <c r="Q37" s="226">
        <v>0</v>
      </c>
      <c r="R37" s="226">
        <v>0</v>
      </c>
      <c r="S37" s="226">
        <v>0</v>
      </c>
      <c r="T37" s="223">
        <v>0</v>
      </c>
      <c r="U37" s="232" t="s">
        <v>349</v>
      </c>
    </row>
    <row r="38" spans="1:21" s="335" customFormat="1" ht="15.75" customHeight="1">
      <c r="A38" s="431" t="str">
        <f>TT!C7</f>
        <v>Quảng Trị, ngày 02 tháng 4 năm 2021</v>
      </c>
      <c r="B38" s="432"/>
      <c r="C38" s="432"/>
      <c r="D38" s="432"/>
      <c r="E38" s="432"/>
      <c r="F38" s="333"/>
      <c r="G38" s="333"/>
      <c r="H38" s="333"/>
      <c r="I38" s="334"/>
      <c r="J38" s="334"/>
      <c r="K38" s="334"/>
      <c r="L38" s="334"/>
      <c r="M38" s="334"/>
      <c r="N38" s="438" t="str">
        <f>TT!C4</f>
        <v>Quảng Trị, ngày 02 tháng 4 năm 2021</v>
      </c>
      <c r="O38" s="439"/>
      <c r="P38" s="439"/>
      <c r="Q38" s="439"/>
      <c r="R38" s="439"/>
      <c r="S38" s="439"/>
      <c r="T38" s="439"/>
      <c r="U38" s="439"/>
    </row>
    <row r="39" spans="1:21" ht="30.75" customHeight="1">
      <c r="A39" s="419" t="s">
        <v>290</v>
      </c>
      <c r="B39" s="437"/>
      <c r="C39" s="437"/>
      <c r="D39" s="437"/>
      <c r="E39" s="437"/>
      <c r="F39" s="209"/>
      <c r="G39" s="209"/>
      <c r="H39" s="209"/>
      <c r="I39" s="193"/>
      <c r="J39" s="193"/>
      <c r="K39" s="193"/>
      <c r="L39" s="193"/>
      <c r="M39" s="193"/>
      <c r="N39" s="440" t="str">
        <f>TT!C5</f>
        <v>KT.CỤC TRƯỞNG
PHÓ CỤC TRƯỞNG</v>
      </c>
      <c r="O39" s="440"/>
      <c r="P39" s="440"/>
      <c r="Q39" s="440"/>
      <c r="R39" s="440"/>
      <c r="S39" s="440"/>
      <c r="T39" s="440"/>
      <c r="U39" s="440"/>
    </row>
    <row r="40" spans="1:21" ht="39.75" customHeight="1">
      <c r="A40" s="210"/>
      <c r="B40" s="210"/>
      <c r="C40" s="210"/>
      <c r="D40" s="210"/>
      <c r="E40" s="210"/>
      <c r="F40" s="186"/>
      <c r="G40" s="186"/>
      <c r="H40" s="186"/>
      <c r="I40" s="193"/>
      <c r="J40" s="193"/>
      <c r="K40" s="193"/>
      <c r="L40" s="193"/>
      <c r="M40" s="193"/>
      <c r="N40" s="193"/>
      <c r="O40" s="193"/>
      <c r="P40" s="186"/>
      <c r="Q40" s="202"/>
      <c r="R40" s="186"/>
      <c r="S40" s="193"/>
      <c r="T40" s="189"/>
      <c r="U40" s="189"/>
    </row>
    <row r="41" spans="1:21" ht="15.75" customHeight="1">
      <c r="A41" s="436" t="str">
        <f>TT!C6</f>
        <v>Nguyễn Minh Tuệ</v>
      </c>
      <c r="B41" s="436"/>
      <c r="C41" s="436"/>
      <c r="D41" s="436"/>
      <c r="E41" s="436"/>
      <c r="F41" s="203" t="s">
        <v>2</v>
      </c>
      <c r="G41" s="203"/>
      <c r="H41" s="203"/>
      <c r="I41" s="203"/>
      <c r="J41" s="203"/>
      <c r="K41" s="203"/>
      <c r="L41" s="203"/>
      <c r="M41" s="203"/>
      <c r="N41" s="446" t="str">
        <f>TT!C3</f>
        <v>Mai Anh Tuấn</v>
      </c>
      <c r="O41" s="446"/>
      <c r="P41" s="446"/>
      <c r="Q41" s="446"/>
      <c r="R41" s="446"/>
      <c r="S41" s="446"/>
      <c r="T41" s="446"/>
      <c r="U41" s="446"/>
    </row>
  </sheetData>
  <sheetProtection/>
  <mergeCells count="35">
    <mergeCell ref="U3:U7"/>
    <mergeCell ref="T3:T7"/>
    <mergeCell ref="K5:K7"/>
    <mergeCell ref="S4:S7"/>
    <mergeCell ref="N41:U41"/>
    <mergeCell ref="A41:E41"/>
    <mergeCell ref="A39:E39"/>
    <mergeCell ref="N38:U38"/>
    <mergeCell ref="N39:U39"/>
    <mergeCell ref="A8:B8"/>
    <mergeCell ref="C3:C7"/>
    <mergeCell ref="O5:O7"/>
    <mergeCell ref="K4:P4"/>
    <mergeCell ref="A38:E38"/>
    <mergeCell ref="D3:D7"/>
    <mergeCell ref="P5:P7"/>
    <mergeCell ref="I3:I7"/>
    <mergeCell ref="A9:B9"/>
    <mergeCell ref="B3:B7"/>
    <mergeCell ref="E1:O1"/>
    <mergeCell ref="A3:A7"/>
    <mergeCell ref="Q4:Q7"/>
    <mergeCell ref="E3:F3"/>
    <mergeCell ref="R4:R7"/>
    <mergeCell ref="H3:H7"/>
    <mergeCell ref="A1:D1"/>
    <mergeCell ref="J4:J7"/>
    <mergeCell ref="F4:F7"/>
    <mergeCell ref="G3:G7"/>
    <mergeCell ref="J3:S3"/>
    <mergeCell ref="P1:U1"/>
    <mergeCell ref="E4:E7"/>
    <mergeCell ref="P2:U2"/>
    <mergeCell ref="L5:M6"/>
    <mergeCell ref="N5:N7"/>
  </mergeCells>
  <printOptions/>
  <pageMargins left="0.4330708661417323" right="0.1968503937007874" top="0.1968503937007874" bottom="0" header="0.1968503937007874" footer="0.1968503937007874"/>
  <pageSetup horizontalDpi="600" verticalDpi="600" orientation="landscape" paperSize="9" scale="83"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H33"/>
  <sheetViews>
    <sheetView tabSelected="1" view="pageBreakPreview" zoomScaleSheetLayoutView="100" zoomScalePageLayoutView="0" workbookViewId="0" topLeftCell="A1">
      <selection activeCell="D130" sqref="D130"/>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s>
  <sheetData>
    <row r="1" spans="1:8" s="91" customFormat="1" ht="21.75" customHeight="1">
      <c r="A1" s="689" t="s">
        <v>173</v>
      </c>
      <c r="B1" s="689"/>
      <c r="C1" s="689"/>
      <c r="D1" s="689"/>
      <c r="E1" s="689"/>
      <c r="F1" s="689"/>
      <c r="G1" s="689"/>
      <c r="H1" s="689"/>
    </row>
    <row r="2" spans="1:8" s="91" customFormat="1" ht="21.75" customHeight="1">
      <c r="A2" s="690" t="s">
        <v>418</v>
      </c>
      <c r="B2" s="690"/>
      <c r="C2" s="690"/>
      <c r="D2" s="690"/>
      <c r="E2" s="690"/>
      <c r="F2" s="690"/>
      <c r="G2" s="690"/>
      <c r="H2" s="690"/>
    </row>
    <row r="3" spans="6:8" ht="21" customHeight="1">
      <c r="F3" s="691" t="s">
        <v>295</v>
      </c>
      <c r="G3" s="691"/>
      <c r="H3" s="691"/>
    </row>
    <row r="4" spans="1:8" ht="15.75">
      <c r="A4" s="687" t="s">
        <v>172</v>
      </c>
      <c r="B4" s="687" t="s">
        <v>171</v>
      </c>
      <c r="C4" s="685" t="s">
        <v>168</v>
      </c>
      <c r="D4" s="685"/>
      <c r="E4" s="685"/>
      <c r="F4" s="686" t="s">
        <v>169</v>
      </c>
      <c r="G4" s="686"/>
      <c r="H4" s="686"/>
    </row>
    <row r="5" spans="1:8" ht="95.25" customHeight="1">
      <c r="A5" s="688"/>
      <c r="B5" s="688"/>
      <c r="C5" s="92" t="s">
        <v>166</v>
      </c>
      <c r="D5" s="101" t="s">
        <v>170</v>
      </c>
      <c r="E5" s="100" t="s">
        <v>167</v>
      </c>
      <c r="F5" s="92" t="s">
        <v>166</v>
      </c>
      <c r="G5" s="101" t="s">
        <v>170</v>
      </c>
      <c r="H5" s="100" t="s">
        <v>167</v>
      </c>
    </row>
    <row r="6" spans="1:8" ht="15.75">
      <c r="A6" s="93" t="s">
        <v>0</v>
      </c>
      <c r="B6" s="98" t="s">
        <v>89</v>
      </c>
      <c r="C6" s="175">
        <v>577</v>
      </c>
      <c r="D6" s="175">
        <v>331</v>
      </c>
      <c r="E6" s="175">
        <v>212</v>
      </c>
      <c r="F6" s="175">
        <v>15720782</v>
      </c>
      <c r="G6" s="175">
        <v>11120651</v>
      </c>
      <c r="H6" s="175">
        <v>8086023</v>
      </c>
    </row>
    <row r="7" spans="1:8" ht="15.75">
      <c r="A7" s="94" t="s">
        <v>13</v>
      </c>
      <c r="B7" s="95" t="s">
        <v>31</v>
      </c>
      <c r="C7" s="207">
        <v>233</v>
      </c>
      <c r="D7" s="208">
        <v>128</v>
      </c>
      <c r="E7" s="330">
        <v>66</v>
      </c>
      <c r="F7" s="207">
        <v>3430727</v>
      </c>
      <c r="G7" s="207">
        <v>1900088</v>
      </c>
      <c r="H7" s="330">
        <v>1283871</v>
      </c>
    </row>
    <row r="8" spans="1:8" ht="15.75">
      <c r="A8" s="94" t="s">
        <v>14</v>
      </c>
      <c r="B8" s="96" t="s">
        <v>33</v>
      </c>
      <c r="C8" s="207">
        <v>73</v>
      </c>
      <c r="D8" s="208">
        <v>52</v>
      </c>
      <c r="E8" s="330">
        <v>34</v>
      </c>
      <c r="F8" s="207">
        <v>2502077</v>
      </c>
      <c r="G8" s="207">
        <v>2013808</v>
      </c>
      <c r="H8" s="330">
        <v>1437740</v>
      </c>
    </row>
    <row r="9" spans="1:8" ht="15.75">
      <c r="A9" s="94" t="s">
        <v>19</v>
      </c>
      <c r="B9" s="96" t="s">
        <v>141</v>
      </c>
      <c r="C9" s="207">
        <v>0</v>
      </c>
      <c r="D9" s="208">
        <v>0</v>
      </c>
      <c r="E9" s="330">
        <v>0</v>
      </c>
      <c r="F9" s="207">
        <v>0</v>
      </c>
      <c r="G9" s="207">
        <v>0</v>
      </c>
      <c r="H9" s="330">
        <v>0</v>
      </c>
    </row>
    <row r="10" spans="1:8" ht="15.75">
      <c r="A10" s="94" t="s">
        <v>22</v>
      </c>
      <c r="B10" s="95" t="s">
        <v>145</v>
      </c>
      <c r="C10" s="207">
        <v>1</v>
      </c>
      <c r="D10" s="208">
        <v>1</v>
      </c>
      <c r="E10" s="330">
        <v>1</v>
      </c>
      <c r="F10" s="207">
        <v>144840</v>
      </c>
      <c r="G10" s="207">
        <v>144840</v>
      </c>
      <c r="H10" s="330">
        <v>144840</v>
      </c>
    </row>
    <row r="11" spans="1:8" ht="25.5">
      <c r="A11" s="94" t="s">
        <v>23</v>
      </c>
      <c r="B11" s="97" t="s">
        <v>144</v>
      </c>
      <c r="C11" s="207">
        <v>0</v>
      </c>
      <c r="D11" s="208">
        <v>0</v>
      </c>
      <c r="E11" s="330">
        <v>0</v>
      </c>
      <c r="F11" s="207">
        <v>0</v>
      </c>
      <c r="G11" s="207">
        <v>0</v>
      </c>
      <c r="H11" s="330">
        <v>0</v>
      </c>
    </row>
    <row r="12" spans="1:8" ht="15.75">
      <c r="A12" s="94" t="s">
        <v>24</v>
      </c>
      <c r="B12" s="95" t="s">
        <v>128</v>
      </c>
      <c r="C12" s="207">
        <v>246</v>
      </c>
      <c r="D12" s="208">
        <v>136</v>
      </c>
      <c r="E12" s="330">
        <v>99</v>
      </c>
      <c r="F12" s="207">
        <v>9516872</v>
      </c>
      <c r="G12" s="207">
        <v>7015892</v>
      </c>
      <c r="H12" s="330">
        <v>5188500</v>
      </c>
    </row>
    <row r="13" spans="1:8" ht="15.75">
      <c r="A13" s="94" t="s">
        <v>25</v>
      </c>
      <c r="B13" s="95" t="s">
        <v>129</v>
      </c>
      <c r="C13" s="207">
        <v>0</v>
      </c>
      <c r="D13" s="208">
        <v>0</v>
      </c>
      <c r="E13" s="330">
        <v>0</v>
      </c>
      <c r="F13" s="207">
        <v>0</v>
      </c>
      <c r="G13" s="207">
        <v>0</v>
      </c>
      <c r="H13" s="330">
        <v>0</v>
      </c>
    </row>
    <row r="14" spans="1:8" ht="15.75">
      <c r="A14" s="94" t="s">
        <v>26</v>
      </c>
      <c r="B14" s="95" t="s">
        <v>32</v>
      </c>
      <c r="C14" s="207">
        <v>12</v>
      </c>
      <c r="D14" s="208">
        <v>4</v>
      </c>
      <c r="E14" s="330">
        <v>3</v>
      </c>
      <c r="F14" s="207">
        <v>126254</v>
      </c>
      <c r="G14" s="207">
        <v>46013</v>
      </c>
      <c r="H14" s="330">
        <v>31063</v>
      </c>
    </row>
    <row r="15" spans="1:8" ht="15.75">
      <c r="A15" s="94" t="s">
        <v>27</v>
      </c>
      <c r="B15" s="95" t="s">
        <v>34</v>
      </c>
      <c r="C15" s="207">
        <v>0</v>
      </c>
      <c r="D15" s="208">
        <v>0</v>
      </c>
      <c r="E15" s="330">
        <v>0</v>
      </c>
      <c r="F15" s="207">
        <v>0</v>
      </c>
      <c r="G15" s="207">
        <v>0</v>
      </c>
      <c r="H15" s="330">
        <v>0</v>
      </c>
    </row>
    <row r="16" spans="1:8" ht="15.75">
      <c r="A16" s="94" t="s">
        <v>29</v>
      </c>
      <c r="B16" s="95" t="s">
        <v>35</v>
      </c>
      <c r="C16" s="207">
        <v>12</v>
      </c>
      <c r="D16" s="208">
        <v>10</v>
      </c>
      <c r="E16" s="330">
        <v>9</v>
      </c>
      <c r="F16" s="207">
        <v>12</v>
      </c>
      <c r="G16" s="207">
        <v>10</v>
      </c>
      <c r="H16" s="330">
        <v>9</v>
      </c>
    </row>
    <row r="17" spans="1:8" ht="15.75">
      <c r="A17" s="94" t="s">
        <v>30</v>
      </c>
      <c r="B17" s="95" t="s">
        <v>143</v>
      </c>
      <c r="C17" s="207">
        <v>0</v>
      </c>
      <c r="D17" s="208">
        <v>0</v>
      </c>
      <c r="E17" s="330">
        <v>0</v>
      </c>
      <c r="F17" s="207">
        <v>0</v>
      </c>
      <c r="G17" s="207">
        <v>0</v>
      </c>
      <c r="H17" s="330">
        <v>0</v>
      </c>
    </row>
    <row r="18" spans="1:8" ht="15.75">
      <c r="A18" s="94" t="s">
        <v>104</v>
      </c>
      <c r="B18" s="95" t="s">
        <v>142</v>
      </c>
      <c r="C18" s="207">
        <v>0</v>
      </c>
      <c r="D18" s="208">
        <v>0</v>
      </c>
      <c r="E18" s="330">
        <v>0</v>
      </c>
      <c r="F18" s="207">
        <v>0</v>
      </c>
      <c r="G18" s="207">
        <v>0</v>
      </c>
      <c r="H18" s="330">
        <v>0</v>
      </c>
    </row>
    <row r="19" spans="1:8" ht="15.75">
      <c r="A19" s="94" t="s">
        <v>101</v>
      </c>
      <c r="B19" s="95" t="s">
        <v>102</v>
      </c>
      <c r="C19" s="207">
        <v>0</v>
      </c>
      <c r="D19" s="208">
        <v>0</v>
      </c>
      <c r="E19" s="330">
        <v>0</v>
      </c>
      <c r="F19" s="207">
        <v>0</v>
      </c>
      <c r="G19" s="207">
        <v>0</v>
      </c>
      <c r="H19" s="330">
        <v>0</v>
      </c>
    </row>
    <row r="20" spans="1:8" ht="15.75">
      <c r="A20" s="93" t="s">
        <v>1</v>
      </c>
      <c r="B20" s="99" t="s">
        <v>90</v>
      </c>
      <c r="C20" s="175">
        <v>626</v>
      </c>
      <c r="D20" s="175">
        <v>343</v>
      </c>
      <c r="E20" s="175">
        <v>183</v>
      </c>
      <c r="F20" s="175">
        <v>430223785</v>
      </c>
      <c r="G20" s="175">
        <v>336322877</v>
      </c>
      <c r="H20" s="175">
        <v>125366443</v>
      </c>
    </row>
    <row r="21" spans="1:8" ht="15.75">
      <c r="A21" s="94" t="s">
        <v>13</v>
      </c>
      <c r="B21" s="95" t="s">
        <v>31</v>
      </c>
      <c r="C21" s="207">
        <v>389</v>
      </c>
      <c r="D21" s="208">
        <v>210</v>
      </c>
      <c r="E21" s="330">
        <v>94</v>
      </c>
      <c r="F21" s="207">
        <v>188883304</v>
      </c>
      <c r="G21" s="207">
        <v>152711073</v>
      </c>
      <c r="H21" s="330">
        <v>95651179</v>
      </c>
    </row>
    <row r="22" spans="1:8" ht="15.75">
      <c r="A22" s="94" t="s">
        <v>14</v>
      </c>
      <c r="B22" s="96" t="s">
        <v>33</v>
      </c>
      <c r="C22" s="207">
        <v>92</v>
      </c>
      <c r="D22" s="208">
        <v>50</v>
      </c>
      <c r="E22" s="330">
        <v>37</v>
      </c>
      <c r="F22" s="207">
        <v>189505631</v>
      </c>
      <c r="G22" s="207">
        <v>134007487</v>
      </c>
      <c r="H22" s="330">
        <v>19035330</v>
      </c>
    </row>
    <row r="23" spans="1:8" ht="15.75">
      <c r="A23" s="94" t="s">
        <v>19</v>
      </c>
      <c r="B23" s="96" t="s">
        <v>141</v>
      </c>
      <c r="C23" s="207">
        <v>0</v>
      </c>
      <c r="D23" s="208">
        <v>0</v>
      </c>
      <c r="E23" s="330">
        <v>0</v>
      </c>
      <c r="F23" s="207">
        <v>0</v>
      </c>
      <c r="G23" s="207">
        <v>0</v>
      </c>
      <c r="H23" s="330">
        <v>0</v>
      </c>
    </row>
    <row r="24" spans="1:8" ht="15.75">
      <c r="A24" s="94" t="s">
        <v>22</v>
      </c>
      <c r="B24" s="95" t="s">
        <v>145</v>
      </c>
      <c r="C24" s="207">
        <v>0</v>
      </c>
      <c r="D24" s="208">
        <v>0</v>
      </c>
      <c r="E24" s="330">
        <v>0</v>
      </c>
      <c r="F24" s="207">
        <v>0</v>
      </c>
      <c r="G24" s="207">
        <v>0</v>
      </c>
      <c r="H24" s="330">
        <v>0</v>
      </c>
    </row>
    <row r="25" spans="1:8" ht="25.5">
      <c r="A25" s="94" t="s">
        <v>23</v>
      </c>
      <c r="B25" s="97" t="s">
        <v>144</v>
      </c>
      <c r="C25" s="207">
        <v>0</v>
      </c>
      <c r="D25" s="208">
        <v>0</v>
      </c>
      <c r="E25" s="330">
        <v>0</v>
      </c>
      <c r="F25" s="207">
        <v>0</v>
      </c>
      <c r="G25" s="207">
        <v>0</v>
      </c>
      <c r="H25" s="330">
        <v>0</v>
      </c>
    </row>
    <row r="26" spans="1:8" ht="15.75">
      <c r="A26" s="94" t="s">
        <v>24</v>
      </c>
      <c r="B26" s="95" t="s">
        <v>128</v>
      </c>
      <c r="C26" s="207">
        <v>80</v>
      </c>
      <c r="D26" s="208">
        <v>57</v>
      </c>
      <c r="E26" s="330">
        <v>36</v>
      </c>
      <c r="F26" s="207">
        <v>49550002</v>
      </c>
      <c r="G26" s="207">
        <v>48497209</v>
      </c>
      <c r="H26" s="330">
        <v>9792428</v>
      </c>
    </row>
    <row r="27" spans="1:8" ht="15.75">
      <c r="A27" s="94" t="s">
        <v>25</v>
      </c>
      <c r="B27" s="95" t="s">
        <v>129</v>
      </c>
      <c r="C27" s="207">
        <v>0</v>
      </c>
      <c r="D27" s="208">
        <v>0</v>
      </c>
      <c r="E27" s="330">
        <v>0</v>
      </c>
      <c r="F27" s="207">
        <v>0</v>
      </c>
      <c r="G27" s="207">
        <v>0</v>
      </c>
      <c r="H27" s="330">
        <v>0</v>
      </c>
    </row>
    <row r="28" spans="1:8" ht="15.75">
      <c r="A28" s="94" t="s">
        <v>26</v>
      </c>
      <c r="B28" s="95" t="s">
        <v>32</v>
      </c>
      <c r="C28" s="207">
        <v>62</v>
      </c>
      <c r="D28" s="208">
        <v>23</v>
      </c>
      <c r="E28" s="330">
        <v>13</v>
      </c>
      <c r="F28" s="207">
        <v>1655022</v>
      </c>
      <c r="G28" s="207">
        <v>477282</v>
      </c>
      <c r="H28" s="330">
        <v>257680</v>
      </c>
    </row>
    <row r="29" spans="1:8" ht="15.75">
      <c r="A29" s="94" t="s">
        <v>27</v>
      </c>
      <c r="B29" s="95" t="s">
        <v>34</v>
      </c>
      <c r="C29" s="207">
        <v>2</v>
      </c>
      <c r="D29" s="208">
        <v>2</v>
      </c>
      <c r="E29" s="330">
        <v>2</v>
      </c>
      <c r="F29" s="207">
        <v>576813</v>
      </c>
      <c r="G29" s="207">
        <v>576813</v>
      </c>
      <c r="H29" s="330">
        <v>576813</v>
      </c>
    </row>
    <row r="30" spans="1:8" ht="15.75">
      <c r="A30" s="94" t="s">
        <v>29</v>
      </c>
      <c r="B30" s="95" t="s">
        <v>35</v>
      </c>
      <c r="C30" s="207">
        <v>0</v>
      </c>
      <c r="D30" s="208">
        <v>0</v>
      </c>
      <c r="E30" s="330">
        <v>0</v>
      </c>
      <c r="F30" s="207">
        <v>0</v>
      </c>
      <c r="G30" s="207">
        <v>0</v>
      </c>
      <c r="H30" s="330">
        <v>0</v>
      </c>
    </row>
    <row r="31" spans="1:8" ht="15.75">
      <c r="A31" s="94" t="s">
        <v>30</v>
      </c>
      <c r="B31" s="95" t="s">
        <v>143</v>
      </c>
      <c r="C31" s="207">
        <v>1</v>
      </c>
      <c r="D31" s="208">
        <v>1</v>
      </c>
      <c r="E31" s="330">
        <v>1</v>
      </c>
      <c r="F31" s="207">
        <v>53013</v>
      </c>
      <c r="G31" s="207">
        <v>53013</v>
      </c>
      <c r="H31" s="330">
        <v>53013</v>
      </c>
    </row>
    <row r="32" spans="1:8" ht="15.75">
      <c r="A32" s="94" t="s">
        <v>104</v>
      </c>
      <c r="B32" s="95" t="s">
        <v>142</v>
      </c>
      <c r="C32" s="207">
        <v>0</v>
      </c>
      <c r="D32" s="208">
        <v>0</v>
      </c>
      <c r="E32" s="330">
        <v>0</v>
      </c>
      <c r="F32" s="207">
        <v>0</v>
      </c>
      <c r="G32" s="207">
        <v>0</v>
      </c>
      <c r="H32" s="330">
        <v>0</v>
      </c>
    </row>
    <row r="33" spans="1:8" ht="15.75">
      <c r="A33" s="94" t="s">
        <v>101</v>
      </c>
      <c r="B33" s="95" t="s">
        <v>102</v>
      </c>
      <c r="C33" s="207">
        <v>0</v>
      </c>
      <c r="D33" s="208">
        <v>0</v>
      </c>
      <c r="E33" s="330">
        <v>0</v>
      </c>
      <c r="F33" s="207">
        <v>0</v>
      </c>
      <c r="G33" s="207">
        <v>0</v>
      </c>
      <c r="H33" s="330">
        <v>0</v>
      </c>
    </row>
  </sheetData>
  <sheetProtection/>
  <mergeCells count="7">
    <mergeCell ref="C4:E4"/>
    <mergeCell ref="F4:H4"/>
    <mergeCell ref="A4:A5"/>
    <mergeCell ref="B4:B5"/>
    <mergeCell ref="A1:H1"/>
    <mergeCell ref="A2:H2"/>
    <mergeCell ref="F3:H3"/>
  </mergeCells>
  <printOptions/>
  <pageMargins left="0.4" right="0.36" top="0.45" bottom="0.49"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D36"/>
  <sheetViews>
    <sheetView view="pageBreakPreview" zoomScaleNormal="90" zoomScaleSheetLayoutView="100" zoomScalePageLayoutView="0" workbookViewId="0" topLeftCell="A1">
      <selection activeCell="C3" sqref="C3:D34"/>
    </sheetView>
  </sheetViews>
  <sheetFormatPr defaultColWidth="9.00390625" defaultRowHeight="15.75"/>
  <cols>
    <col min="1" max="1" width="7.25390625" style="3" customWidth="1"/>
    <col min="2" max="2" width="46.25390625" style="3" customWidth="1"/>
    <col min="3" max="3" width="16.875" style="3" customWidth="1"/>
    <col min="4" max="4" width="18.875" style="3" customWidth="1"/>
    <col min="5" max="5" width="16.00390625" style="3" customWidth="1"/>
    <col min="6" max="16384" width="9.00390625" style="3" customWidth="1"/>
  </cols>
  <sheetData>
    <row r="1" spans="1:4" s="9" customFormat="1" ht="60" customHeight="1">
      <c r="A1" s="447" t="s">
        <v>99</v>
      </c>
      <c r="B1" s="448"/>
      <c r="C1" s="448"/>
      <c r="D1" s="448"/>
    </row>
    <row r="2" spans="1:4" s="10" customFormat="1" ht="18.75" customHeight="1">
      <c r="A2" s="449" t="s">
        <v>20</v>
      </c>
      <c r="B2" s="450"/>
      <c r="C2" s="19" t="s">
        <v>88</v>
      </c>
      <c r="D2" s="19" t="s">
        <v>91</v>
      </c>
    </row>
    <row r="3" spans="1:4" s="2" customFormat="1" ht="18" customHeight="1">
      <c r="A3" s="21" t="s">
        <v>13</v>
      </c>
      <c r="B3" s="22" t="s">
        <v>87</v>
      </c>
      <c r="C3" s="234">
        <v>1</v>
      </c>
      <c r="D3" s="234">
        <v>9</v>
      </c>
    </row>
    <row r="4" spans="1:4" s="2" customFormat="1" ht="18" customHeight="1">
      <c r="A4" s="20" t="s">
        <v>15</v>
      </c>
      <c r="B4" s="23" t="s">
        <v>316</v>
      </c>
      <c r="C4" s="235">
        <v>1</v>
      </c>
      <c r="D4" s="235">
        <v>1</v>
      </c>
    </row>
    <row r="5" spans="1:4" s="2" customFormat="1" ht="18" customHeight="1">
      <c r="A5" s="20" t="s">
        <v>16</v>
      </c>
      <c r="B5" s="23" t="s">
        <v>317</v>
      </c>
      <c r="C5" s="235">
        <v>0</v>
      </c>
      <c r="D5" s="235">
        <v>0</v>
      </c>
    </row>
    <row r="6" spans="1:4" s="2" customFormat="1" ht="18" customHeight="1">
      <c r="A6" s="20" t="s">
        <v>41</v>
      </c>
      <c r="B6" s="23" t="s">
        <v>318</v>
      </c>
      <c r="C6" s="236">
        <v>0</v>
      </c>
      <c r="D6" s="235">
        <v>8</v>
      </c>
    </row>
    <row r="7" spans="1:4" s="2" customFormat="1" ht="18" customHeight="1">
      <c r="A7" s="20" t="s">
        <v>43</v>
      </c>
      <c r="B7" s="23" t="s">
        <v>319</v>
      </c>
      <c r="C7" s="235">
        <v>0</v>
      </c>
      <c r="D7" s="235">
        <v>0</v>
      </c>
    </row>
    <row r="8" spans="1:4" s="2" customFormat="1" ht="18" customHeight="1">
      <c r="A8" s="20" t="s">
        <v>44</v>
      </c>
      <c r="B8" s="23" t="s">
        <v>320</v>
      </c>
      <c r="C8" s="235">
        <v>0</v>
      </c>
      <c r="D8" s="235">
        <v>0</v>
      </c>
    </row>
    <row r="9" spans="1:4" s="2" customFormat="1" ht="18" customHeight="1">
      <c r="A9" s="20" t="s">
        <v>77</v>
      </c>
      <c r="B9" s="23" t="s">
        <v>321</v>
      </c>
      <c r="C9" s="235">
        <v>0</v>
      </c>
      <c r="D9" s="236">
        <v>0</v>
      </c>
    </row>
    <row r="10" spans="1:4" s="2" customFormat="1" ht="18" customHeight="1">
      <c r="A10" s="20" t="s">
        <v>80</v>
      </c>
      <c r="B10" s="23" t="s">
        <v>322</v>
      </c>
      <c r="C10" s="236">
        <v>0</v>
      </c>
      <c r="D10" s="235">
        <v>0</v>
      </c>
    </row>
    <row r="11" spans="1:4" s="2" customFormat="1" ht="18" customHeight="1">
      <c r="A11" s="20" t="s">
        <v>83</v>
      </c>
      <c r="B11" s="23" t="s">
        <v>323</v>
      </c>
      <c r="C11" s="235">
        <v>0</v>
      </c>
      <c r="D11" s="235">
        <v>0</v>
      </c>
    </row>
    <row r="12" spans="1:4" ht="18" customHeight="1">
      <c r="A12" s="21" t="s">
        <v>14</v>
      </c>
      <c r="B12" s="22" t="s">
        <v>46</v>
      </c>
      <c r="C12" s="237">
        <v>0</v>
      </c>
      <c r="D12" s="237">
        <v>0</v>
      </c>
    </row>
    <row r="13" spans="1:4" ht="18" customHeight="1">
      <c r="A13" s="20" t="s">
        <v>17</v>
      </c>
      <c r="B13" s="24" t="s">
        <v>45</v>
      </c>
      <c r="C13" s="238">
        <v>0</v>
      </c>
      <c r="D13" s="235">
        <v>0</v>
      </c>
    </row>
    <row r="14" spans="1:4" ht="18" customHeight="1">
      <c r="A14" s="20" t="s">
        <v>18</v>
      </c>
      <c r="B14" s="24" t="s">
        <v>86</v>
      </c>
      <c r="C14" s="238">
        <v>0</v>
      </c>
      <c r="D14" s="235">
        <v>0</v>
      </c>
    </row>
    <row r="15" spans="1:4" s="2" customFormat="1" ht="18" customHeight="1">
      <c r="A15" s="20" t="s">
        <v>111</v>
      </c>
      <c r="B15" s="23" t="s">
        <v>109</v>
      </c>
      <c r="C15" s="235">
        <v>0</v>
      </c>
      <c r="D15" s="235">
        <v>0</v>
      </c>
    </row>
    <row r="16" spans="1:4" ht="18" customHeight="1">
      <c r="A16" s="21" t="s">
        <v>19</v>
      </c>
      <c r="B16" s="22" t="s">
        <v>84</v>
      </c>
      <c r="C16" s="237">
        <v>0</v>
      </c>
      <c r="D16" s="235">
        <v>11</v>
      </c>
    </row>
    <row r="17" spans="1:4" s="2" customFormat="1" ht="18" customHeight="1">
      <c r="A17" s="20" t="s">
        <v>47</v>
      </c>
      <c r="B17" s="23" t="s">
        <v>66</v>
      </c>
      <c r="C17" s="235">
        <v>0</v>
      </c>
      <c r="D17" s="235">
        <v>0</v>
      </c>
    </row>
    <row r="18" spans="1:4" s="2" customFormat="1" ht="18" customHeight="1">
      <c r="A18" s="20" t="s">
        <v>48</v>
      </c>
      <c r="B18" s="23" t="s">
        <v>67</v>
      </c>
      <c r="C18" s="235">
        <v>0</v>
      </c>
      <c r="D18" s="235">
        <v>0</v>
      </c>
    </row>
    <row r="19" spans="1:4" s="2" customFormat="1" ht="18" customHeight="1">
      <c r="A19" s="20" t="s">
        <v>92</v>
      </c>
      <c r="B19" s="23" t="s">
        <v>79</v>
      </c>
      <c r="C19" s="236">
        <v>0</v>
      </c>
      <c r="D19" s="235">
        <v>5</v>
      </c>
    </row>
    <row r="20" spans="1:4" s="16" customFormat="1" ht="18" customHeight="1">
      <c r="A20" s="20" t="s">
        <v>93</v>
      </c>
      <c r="B20" s="23" t="s">
        <v>68</v>
      </c>
      <c r="C20" s="235">
        <v>0</v>
      </c>
      <c r="D20" s="235">
        <v>6</v>
      </c>
    </row>
    <row r="21" spans="1:4" s="2" customFormat="1" ht="18" customHeight="1">
      <c r="A21" s="20" t="s">
        <v>112</v>
      </c>
      <c r="B21" s="23" t="s">
        <v>69</v>
      </c>
      <c r="C21" s="235">
        <v>0</v>
      </c>
      <c r="D21" s="235">
        <v>0</v>
      </c>
    </row>
    <row r="22" spans="1:4" s="2" customFormat="1" ht="18" customHeight="1">
      <c r="A22" s="20" t="s">
        <v>113</v>
      </c>
      <c r="B22" s="23" t="s">
        <v>70</v>
      </c>
      <c r="C22" s="235">
        <v>0</v>
      </c>
      <c r="D22" s="235">
        <v>0</v>
      </c>
    </row>
    <row r="23" spans="1:4" s="2" customFormat="1" ht="18" customHeight="1">
      <c r="A23" s="20" t="s">
        <v>114</v>
      </c>
      <c r="B23" s="23" t="s">
        <v>71</v>
      </c>
      <c r="C23" s="235">
        <v>0</v>
      </c>
      <c r="D23" s="235">
        <v>0</v>
      </c>
    </row>
    <row r="24" spans="1:4" s="2" customFormat="1" ht="18" customHeight="1">
      <c r="A24" s="20" t="s">
        <v>115</v>
      </c>
      <c r="B24" s="23" t="s">
        <v>78</v>
      </c>
      <c r="C24" s="236">
        <v>0</v>
      </c>
      <c r="D24" s="235">
        <v>0</v>
      </c>
    </row>
    <row r="25" spans="1:4" s="16" customFormat="1" ht="18" customHeight="1">
      <c r="A25" s="20" t="s">
        <v>116</v>
      </c>
      <c r="B25" s="23" t="s">
        <v>72</v>
      </c>
      <c r="C25" s="235">
        <v>0</v>
      </c>
      <c r="D25" s="235">
        <v>0</v>
      </c>
    </row>
    <row r="26" spans="1:4" s="13" customFormat="1" ht="18" customHeight="1">
      <c r="A26" s="21" t="s">
        <v>22</v>
      </c>
      <c r="B26" s="22" t="s">
        <v>85</v>
      </c>
      <c r="C26" s="237">
        <v>0</v>
      </c>
      <c r="D26" s="237">
        <v>0</v>
      </c>
    </row>
    <row r="27" spans="1:4" s="14" customFormat="1" ht="18" customHeight="1">
      <c r="A27" s="20" t="s">
        <v>49</v>
      </c>
      <c r="B27" s="23" t="s">
        <v>73</v>
      </c>
      <c r="C27" s="235">
        <v>0</v>
      </c>
      <c r="D27" s="235">
        <v>0</v>
      </c>
    </row>
    <row r="28" spans="1:4" s="15" customFormat="1" ht="18" customHeight="1">
      <c r="A28" s="20" t="s">
        <v>50</v>
      </c>
      <c r="B28" s="23" t="s">
        <v>74</v>
      </c>
      <c r="C28" s="235">
        <v>0</v>
      </c>
      <c r="D28" s="235">
        <v>0</v>
      </c>
    </row>
    <row r="29" spans="1:4" s="2" customFormat="1" ht="18" customHeight="1">
      <c r="A29" s="32" t="s">
        <v>23</v>
      </c>
      <c r="B29" s="33" t="s">
        <v>110</v>
      </c>
      <c r="C29" s="237">
        <v>119</v>
      </c>
      <c r="D29" s="237">
        <v>160</v>
      </c>
    </row>
    <row r="30" spans="1:4" s="2" customFormat="1" ht="18" customHeight="1">
      <c r="A30" s="30" t="s">
        <v>76</v>
      </c>
      <c r="B30" s="31" t="s">
        <v>63</v>
      </c>
      <c r="C30" s="237">
        <v>94</v>
      </c>
      <c r="D30" s="235">
        <v>140</v>
      </c>
    </row>
    <row r="31" spans="1:4" s="17" customFormat="1" ht="18" customHeight="1">
      <c r="A31" s="30" t="s">
        <v>51</v>
      </c>
      <c r="B31" s="31" t="s">
        <v>64</v>
      </c>
      <c r="C31" s="237">
        <v>0</v>
      </c>
      <c r="D31" s="235">
        <v>0</v>
      </c>
    </row>
    <row r="32" spans="1:4" s="17" customFormat="1" ht="18" customHeight="1">
      <c r="A32" s="30" t="s">
        <v>52</v>
      </c>
      <c r="B32" s="31" t="s">
        <v>65</v>
      </c>
      <c r="C32" s="237">
        <v>25</v>
      </c>
      <c r="D32" s="235">
        <v>20</v>
      </c>
    </row>
    <row r="33" spans="1:4" s="18" customFormat="1" ht="18" customHeight="1">
      <c r="A33" s="30" t="s">
        <v>117</v>
      </c>
      <c r="B33" s="31" t="s">
        <v>130</v>
      </c>
      <c r="C33" s="237">
        <v>0</v>
      </c>
      <c r="D33" s="235">
        <v>0</v>
      </c>
    </row>
    <row r="34" spans="1:4" s="18" customFormat="1" ht="18" customHeight="1">
      <c r="A34" s="32" t="s">
        <v>24</v>
      </c>
      <c r="B34" s="33" t="s">
        <v>135</v>
      </c>
      <c r="C34" s="237">
        <v>212</v>
      </c>
      <c r="D34" s="235">
        <v>183</v>
      </c>
    </row>
    <row r="35" spans="1:4" s="18" customFormat="1" ht="42" customHeight="1">
      <c r="A35" s="451" t="s">
        <v>140</v>
      </c>
      <c r="B35" s="451"/>
      <c r="C35" s="451"/>
      <c r="D35" s="451"/>
    </row>
    <row r="36" spans="1:4" ht="15.75">
      <c r="A36" s="452" t="s">
        <v>307</v>
      </c>
      <c r="B36" s="452"/>
      <c r="C36" s="452"/>
      <c r="D36" s="452"/>
    </row>
  </sheetData>
  <sheetProtection/>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W42"/>
  <sheetViews>
    <sheetView view="pageBreakPreview" zoomScale="80" zoomScaleSheetLayoutView="80" zoomScalePageLayoutView="0" workbookViewId="0" topLeftCell="A10">
      <selection activeCell="A39" sqref="A39:E39"/>
    </sheetView>
  </sheetViews>
  <sheetFormatPr defaultColWidth="9.00390625" defaultRowHeight="15.75"/>
  <cols>
    <col min="1" max="1" width="3.75390625" style="4" customWidth="1"/>
    <col min="2" max="2" width="26.50390625" style="4" customWidth="1"/>
    <col min="3" max="3" width="10.75390625" style="4" customWidth="1"/>
    <col min="4" max="4" width="10.00390625" style="4" customWidth="1"/>
    <col min="5" max="5" width="9.875" style="4" customWidth="1"/>
    <col min="6" max="6" width="8.50390625" style="4" customWidth="1"/>
    <col min="7" max="7" width="7.00390625" style="4" customWidth="1"/>
    <col min="8" max="9" width="10.625" style="4" customWidth="1"/>
    <col min="10" max="10" width="9.375" style="4" customWidth="1"/>
    <col min="11" max="11" width="9.875" style="4" customWidth="1"/>
    <col min="12" max="12" width="9.00390625" style="4" customWidth="1"/>
    <col min="13" max="13" width="7.625" style="8" customWidth="1"/>
    <col min="14" max="14" width="9.625" style="8" customWidth="1"/>
    <col min="15" max="15" width="7.75390625" style="8" customWidth="1"/>
    <col min="16" max="16" width="6.75390625" style="8" customWidth="1"/>
    <col min="17" max="17" width="10.125" style="8" customWidth="1"/>
    <col min="18" max="18" width="8.75390625" style="8" customWidth="1"/>
    <col min="19" max="19" width="7.50390625" style="8" customWidth="1"/>
    <col min="20" max="20" width="9.875" style="8" customWidth="1"/>
    <col min="21" max="21" width="7.375" style="8" customWidth="1"/>
    <col min="22" max="16384" width="9.00390625" style="4" customWidth="1"/>
  </cols>
  <sheetData>
    <row r="1" spans="1:21" ht="65.25" customHeight="1">
      <c r="A1" s="465" t="s">
        <v>325</v>
      </c>
      <c r="B1" s="465"/>
      <c r="C1" s="465"/>
      <c r="D1" s="465"/>
      <c r="E1" s="419" t="s">
        <v>422</v>
      </c>
      <c r="F1" s="419"/>
      <c r="G1" s="419"/>
      <c r="H1" s="419"/>
      <c r="I1" s="419"/>
      <c r="J1" s="419"/>
      <c r="K1" s="419"/>
      <c r="L1" s="419"/>
      <c r="M1" s="419"/>
      <c r="N1" s="419"/>
      <c r="O1" s="419"/>
      <c r="P1" s="462" t="str">
        <f>TT!C2</f>
        <v>Đơn vị  báo cáo: 
Đơn vị nhận báo cáo: </v>
      </c>
      <c r="Q1" s="462"/>
      <c r="R1" s="462"/>
      <c r="S1" s="462"/>
      <c r="T1" s="462"/>
      <c r="U1" s="462"/>
    </row>
    <row r="2" spans="1:22" ht="17.25" customHeight="1">
      <c r="A2" s="25"/>
      <c r="B2" s="27"/>
      <c r="C2" s="27"/>
      <c r="D2" s="6"/>
      <c r="E2" s="6"/>
      <c r="F2" s="6"/>
      <c r="G2" s="6"/>
      <c r="H2" s="37"/>
      <c r="I2" s="38"/>
      <c r="J2" s="39"/>
      <c r="K2" s="39"/>
      <c r="L2" s="39"/>
      <c r="M2" s="40"/>
      <c r="N2" s="26"/>
      <c r="O2" s="26"/>
      <c r="P2" s="466" t="s">
        <v>161</v>
      </c>
      <c r="Q2" s="466"/>
      <c r="R2" s="466"/>
      <c r="S2" s="466"/>
      <c r="T2" s="466"/>
      <c r="U2" s="466"/>
      <c r="V2" s="36"/>
    </row>
    <row r="3" spans="1:21" s="11" customFormat="1" ht="15.75" customHeight="1">
      <c r="A3" s="467" t="s">
        <v>136</v>
      </c>
      <c r="B3" s="467" t="s">
        <v>157</v>
      </c>
      <c r="C3" s="464" t="s">
        <v>134</v>
      </c>
      <c r="D3" s="464" t="s">
        <v>4</v>
      </c>
      <c r="E3" s="464"/>
      <c r="F3" s="464" t="s">
        <v>36</v>
      </c>
      <c r="G3" s="463" t="s">
        <v>158</v>
      </c>
      <c r="H3" s="464" t="s">
        <v>37</v>
      </c>
      <c r="I3" s="475" t="s">
        <v>4</v>
      </c>
      <c r="J3" s="476"/>
      <c r="K3" s="476"/>
      <c r="L3" s="476"/>
      <c r="M3" s="476"/>
      <c r="N3" s="476"/>
      <c r="O3" s="476"/>
      <c r="P3" s="476"/>
      <c r="Q3" s="476"/>
      <c r="R3" s="476"/>
      <c r="S3" s="476"/>
      <c r="T3" s="470" t="s">
        <v>103</v>
      </c>
      <c r="U3" s="473" t="s">
        <v>160</v>
      </c>
    </row>
    <row r="4" spans="1:21" s="12" customFormat="1" ht="15.75" customHeight="1">
      <c r="A4" s="468"/>
      <c r="B4" s="468"/>
      <c r="C4" s="464"/>
      <c r="D4" s="464" t="s">
        <v>137</v>
      </c>
      <c r="E4" s="464" t="s">
        <v>62</v>
      </c>
      <c r="F4" s="464"/>
      <c r="G4" s="463"/>
      <c r="H4" s="464"/>
      <c r="I4" s="464" t="s">
        <v>61</v>
      </c>
      <c r="J4" s="464" t="s">
        <v>4</v>
      </c>
      <c r="K4" s="464"/>
      <c r="L4" s="464"/>
      <c r="M4" s="464"/>
      <c r="N4" s="464"/>
      <c r="O4" s="464"/>
      <c r="P4" s="464"/>
      <c r="Q4" s="463" t="s">
        <v>139</v>
      </c>
      <c r="R4" s="464" t="s">
        <v>148</v>
      </c>
      <c r="S4" s="477" t="s">
        <v>81</v>
      </c>
      <c r="T4" s="471"/>
      <c r="U4" s="474"/>
    </row>
    <row r="5" spans="1:21" s="11" customFormat="1" ht="15.75" customHeight="1">
      <c r="A5" s="468"/>
      <c r="B5" s="468"/>
      <c r="C5" s="464"/>
      <c r="D5" s="464"/>
      <c r="E5" s="464"/>
      <c r="F5" s="464"/>
      <c r="G5" s="463"/>
      <c r="H5" s="464"/>
      <c r="I5" s="464"/>
      <c r="J5" s="464" t="s">
        <v>96</v>
      </c>
      <c r="K5" s="464" t="s">
        <v>4</v>
      </c>
      <c r="L5" s="464"/>
      <c r="M5" s="464"/>
      <c r="N5" s="464" t="s">
        <v>42</v>
      </c>
      <c r="O5" s="464" t="s">
        <v>147</v>
      </c>
      <c r="P5" s="464" t="s">
        <v>46</v>
      </c>
      <c r="Q5" s="463"/>
      <c r="R5" s="464"/>
      <c r="S5" s="477"/>
      <c r="T5" s="471"/>
      <c r="U5" s="474"/>
    </row>
    <row r="6" spans="1:21" s="11" customFormat="1" ht="15.75" customHeight="1">
      <c r="A6" s="468"/>
      <c r="B6" s="468"/>
      <c r="C6" s="464"/>
      <c r="D6" s="464"/>
      <c r="E6" s="464"/>
      <c r="F6" s="464"/>
      <c r="G6" s="463"/>
      <c r="H6" s="464"/>
      <c r="I6" s="464"/>
      <c r="J6" s="464"/>
      <c r="K6" s="464"/>
      <c r="L6" s="464"/>
      <c r="M6" s="464"/>
      <c r="N6" s="464"/>
      <c r="O6" s="464"/>
      <c r="P6" s="464"/>
      <c r="Q6" s="463"/>
      <c r="R6" s="464"/>
      <c r="S6" s="477"/>
      <c r="T6" s="471"/>
      <c r="U6" s="474"/>
    </row>
    <row r="7" spans="1:23" s="11" customFormat="1" ht="60" customHeight="1">
      <c r="A7" s="469"/>
      <c r="B7" s="469"/>
      <c r="C7" s="464"/>
      <c r="D7" s="464"/>
      <c r="E7" s="464"/>
      <c r="F7" s="464"/>
      <c r="G7" s="463"/>
      <c r="H7" s="464"/>
      <c r="I7" s="464"/>
      <c r="J7" s="464"/>
      <c r="K7" s="60" t="s">
        <v>39</v>
      </c>
      <c r="L7" s="60" t="s">
        <v>138</v>
      </c>
      <c r="M7" s="60" t="s">
        <v>156</v>
      </c>
      <c r="N7" s="464"/>
      <c r="O7" s="464"/>
      <c r="P7" s="464"/>
      <c r="Q7" s="463"/>
      <c r="R7" s="464"/>
      <c r="S7" s="477"/>
      <c r="T7" s="472"/>
      <c r="U7" s="474"/>
      <c r="W7" s="45"/>
    </row>
    <row r="8" spans="1:21" ht="18" customHeight="1">
      <c r="A8" s="478" t="s">
        <v>3</v>
      </c>
      <c r="B8" s="479"/>
      <c r="C8" s="215" t="s">
        <v>13</v>
      </c>
      <c r="D8" s="215" t="s">
        <v>14</v>
      </c>
      <c r="E8" s="215" t="s">
        <v>19</v>
      </c>
      <c r="F8" s="215" t="s">
        <v>22</v>
      </c>
      <c r="G8" s="215" t="s">
        <v>23</v>
      </c>
      <c r="H8" s="215" t="s">
        <v>24</v>
      </c>
      <c r="I8" s="215" t="s">
        <v>25</v>
      </c>
      <c r="J8" s="215" t="s">
        <v>26</v>
      </c>
      <c r="K8" s="215" t="s">
        <v>27</v>
      </c>
      <c r="L8" s="215" t="s">
        <v>29</v>
      </c>
      <c r="M8" s="215" t="s">
        <v>30</v>
      </c>
      <c r="N8" s="215" t="s">
        <v>104</v>
      </c>
      <c r="O8" s="215" t="s">
        <v>101</v>
      </c>
      <c r="P8" s="215" t="s">
        <v>105</v>
      </c>
      <c r="Q8" s="215" t="s">
        <v>106</v>
      </c>
      <c r="R8" s="215" t="s">
        <v>107</v>
      </c>
      <c r="S8" s="215" t="s">
        <v>118</v>
      </c>
      <c r="T8" s="215" t="s">
        <v>131</v>
      </c>
      <c r="U8" s="215" t="s">
        <v>133</v>
      </c>
    </row>
    <row r="9" spans="1:22" ht="15.75" customHeight="1">
      <c r="A9" s="480" t="s">
        <v>10</v>
      </c>
      <c r="B9" s="481"/>
      <c r="C9" s="385">
        <v>501552656</v>
      </c>
      <c r="D9" s="385">
        <v>312492101</v>
      </c>
      <c r="E9" s="385">
        <v>189060555</v>
      </c>
      <c r="F9" s="385">
        <v>4994513</v>
      </c>
      <c r="G9" s="385">
        <v>0</v>
      </c>
      <c r="H9" s="385">
        <v>496558143</v>
      </c>
      <c r="I9" s="385">
        <v>279279251</v>
      </c>
      <c r="J9" s="385">
        <v>22783110</v>
      </c>
      <c r="K9" s="385">
        <v>15600866</v>
      </c>
      <c r="L9" s="385">
        <v>7182244</v>
      </c>
      <c r="M9" s="385">
        <v>0</v>
      </c>
      <c r="N9" s="385">
        <v>255646987</v>
      </c>
      <c r="O9" s="385">
        <v>849154</v>
      </c>
      <c r="P9" s="385">
        <v>0</v>
      </c>
      <c r="Q9" s="385">
        <v>213991062</v>
      </c>
      <c r="R9" s="385">
        <v>3287830</v>
      </c>
      <c r="S9" s="385">
        <v>0</v>
      </c>
      <c r="T9" s="385">
        <v>473775033</v>
      </c>
      <c r="U9" s="386">
        <v>0.08157824084109994</v>
      </c>
      <c r="V9" s="4" t="s">
        <v>2</v>
      </c>
    </row>
    <row r="10" spans="1:21" ht="15.75" customHeight="1">
      <c r="A10" s="216" t="s">
        <v>0</v>
      </c>
      <c r="B10" s="217" t="s">
        <v>89</v>
      </c>
      <c r="C10" s="387">
        <v>14814056</v>
      </c>
      <c r="D10" s="387">
        <v>7634759</v>
      </c>
      <c r="E10" s="387">
        <v>7179297</v>
      </c>
      <c r="F10" s="387">
        <v>162864</v>
      </c>
      <c r="G10" s="387">
        <v>0</v>
      </c>
      <c r="H10" s="387">
        <v>14651192</v>
      </c>
      <c r="I10" s="387">
        <v>11616564</v>
      </c>
      <c r="J10" s="387">
        <v>5404860</v>
      </c>
      <c r="K10" s="387">
        <v>5379834</v>
      </c>
      <c r="L10" s="387">
        <v>25026</v>
      </c>
      <c r="M10" s="387">
        <v>0</v>
      </c>
      <c r="N10" s="387">
        <v>6211704</v>
      </c>
      <c r="O10" s="387">
        <v>0</v>
      </c>
      <c r="P10" s="387">
        <v>0</v>
      </c>
      <c r="Q10" s="387">
        <v>3034628</v>
      </c>
      <c r="R10" s="387">
        <v>0</v>
      </c>
      <c r="S10" s="387">
        <v>0</v>
      </c>
      <c r="T10" s="387">
        <v>9246332</v>
      </c>
      <c r="U10" s="386">
        <v>0.4652718308098677</v>
      </c>
    </row>
    <row r="11" spans="1:23" ht="15.75" customHeight="1">
      <c r="A11" s="218" t="s">
        <v>13</v>
      </c>
      <c r="B11" s="219" t="s">
        <v>31</v>
      </c>
      <c r="C11" s="385">
        <v>3994998</v>
      </c>
      <c r="D11" s="388">
        <v>2146856</v>
      </c>
      <c r="E11" s="389">
        <v>1848142</v>
      </c>
      <c r="F11" s="389">
        <v>5586</v>
      </c>
      <c r="G11" s="389">
        <v>0</v>
      </c>
      <c r="H11" s="385">
        <v>3989412</v>
      </c>
      <c r="I11" s="385">
        <v>3373195</v>
      </c>
      <c r="J11" s="390">
        <v>1415009</v>
      </c>
      <c r="K11" s="389">
        <v>1389983</v>
      </c>
      <c r="L11" s="389">
        <v>25026</v>
      </c>
      <c r="M11" s="389">
        <v>0</v>
      </c>
      <c r="N11" s="389">
        <v>1958186</v>
      </c>
      <c r="O11" s="389">
        <v>0</v>
      </c>
      <c r="P11" s="389">
        <v>0</v>
      </c>
      <c r="Q11" s="389">
        <v>616217</v>
      </c>
      <c r="R11" s="389">
        <v>0</v>
      </c>
      <c r="S11" s="389">
        <v>0</v>
      </c>
      <c r="T11" s="385">
        <v>2574403</v>
      </c>
      <c r="U11" s="386">
        <v>0.41948627339955147</v>
      </c>
      <c r="V11" s="61" t="s">
        <v>2</v>
      </c>
      <c r="W11" s="4" t="s">
        <v>2</v>
      </c>
    </row>
    <row r="12" spans="1:21" ht="15.75" customHeight="1">
      <c r="A12" s="218" t="s">
        <v>14</v>
      </c>
      <c r="B12" s="243" t="s">
        <v>33</v>
      </c>
      <c r="C12" s="385">
        <v>2665140</v>
      </c>
      <c r="D12" s="388">
        <v>1064337</v>
      </c>
      <c r="E12" s="389">
        <v>1600803</v>
      </c>
      <c r="F12" s="389">
        <v>109878</v>
      </c>
      <c r="G12" s="389">
        <v>0</v>
      </c>
      <c r="H12" s="385">
        <v>2555262</v>
      </c>
      <c r="I12" s="385">
        <v>1979194</v>
      </c>
      <c r="J12" s="390">
        <v>861404</v>
      </c>
      <c r="K12" s="389">
        <v>861404</v>
      </c>
      <c r="L12" s="389">
        <v>0</v>
      </c>
      <c r="M12" s="389">
        <v>0</v>
      </c>
      <c r="N12" s="389">
        <v>1117790</v>
      </c>
      <c r="O12" s="389">
        <v>0</v>
      </c>
      <c r="P12" s="389">
        <v>0</v>
      </c>
      <c r="Q12" s="389">
        <v>576068</v>
      </c>
      <c r="R12" s="389">
        <v>0</v>
      </c>
      <c r="S12" s="389">
        <v>0</v>
      </c>
      <c r="T12" s="385">
        <v>1693858</v>
      </c>
      <c r="U12" s="386">
        <v>0.43522969451200844</v>
      </c>
    </row>
    <row r="13" spans="1:21" ht="15.75" customHeight="1">
      <c r="A13" s="218" t="s">
        <v>19</v>
      </c>
      <c r="B13" s="244" t="s">
        <v>141</v>
      </c>
      <c r="C13" s="385">
        <v>0</v>
      </c>
      <c r="D13" s="388">
        <v>0</v>
      </c>
      <c r="E13" s="389">
        <v>0</v>
      </c>
      <c r="F13" s="389">
        <v>0</v>
      </c>
      <c r="G13" s="389">
        <v>0</v>
      </c>
      <c r="H13" s="385">
        <v>0</v>
      </c>
      <c r="I13" s="385">
        <v>0</v>
      </c>
      <c r="J13" s="390">
        <v>0</v>
      </c>
      <c r="K13" s="389">
        <v>0</v>
      </c>
      <c r="L13" s="389">
        <v>0</v>
      </c>
      <c r="M13" s="389">
        <v>0</v>
      </c>
      <c r="N13" s="389">
        <v>0</v>
      </c>
      <c r="O13" s="389">
        <v>0</v>
      </c>
      <c r="P13" s="389">
        <v>0</v>
      </c>
      <c r="Q13" s="389">
        <v>0</v>
      </c>
      <c r="R13" s="389">
        <v>0</v>
      </c>
      <c r="S13" s="389">
        <v>0</v>
      </c>
      <c r="T13" s="385">
        <v>0</v>
      </c>
      <c r="U13" s="386" t="s">
        <v>349</v>
      </c>
    </row>
    <row r="14" spans="1:21" ht="15.75" customHeight="1">
      <c r="A14" s="218" t="s">
        <v>22</v>
      </c>
      <c r="B14" s="219" t="s">
        <v>145</v>
      </c>
      <c r="C14" s="385">
        <v>0</v>
      </c>
      <c r="D14" s="388">
        <v>0</v>
      </c>
      <c r="E14" s="389">
        <v>0</v>
      </c>
      <c r="F14" s="389">
        <v>0</v>
      </c>
      <c r="G14" s="389">
        <v>0</v>
      </c>
      <c r="H14" s="385">
        <v>0</v>
      </c>
      <c r="I14" s="385">
        <v>0</v>
      </c>
      <c r="J14" s="390">
        <v>0</v>
      </c>
      <c r="K14" s="389">
        <v>0</v>
      </c>
      <c r="L14" s="389">
        <v>0</v>
      </c>
      <c r="M14" s="389">
        <v>0</v>
      </c>
      <c r="N14" s="389">
        <v>0</v>
      </c>
      <c r="O14" s="389">
        <v>0</v>
      </c>
      <c r="P14" s="389">
        <v>0</v>
      </c>
      <c r="Q14" s="389">
        <v>0</v>
      </c>
      <c r="R14" s="389">
        <v>0</v>
      </c>
      <c r="S14" s="389">
        <v>0</v>
      </c>
      <c r="T14" s="385">
        <v>0</v>
      </c>
      <c r="U14" s="386" t="s">
        <v>349</v>
      </c>
    </row>
    <row r="15" spans="1:21" ht="15.75" customHeight="1">
      <c r="A15" s="218" t="s">
        <v>23</v>
      </c>
      <c r="B15" s="220" t="s">
        <v>144</v>
      </c>
      <c r="C15" s="385">
        <v>46395</v>
      </c>
      <c r="D15" s="388">
        <v>0</v>
      </c>
      <c r="E15" s="389">
        <v>46395</v>
      </c>
      <c r="F15" s="389">
        <v>0</v>
      </c>
      <c r="G15" s="389">
        <v>0</v>
      </c>
      <c r="H15" s="385">
        <v>46395</v>
      </c>
      <c r="I15" s="385">
        <v>46395</v>
      </c>
      <c r="J15" s="390">
        <v>25749</v>
      </c>
      <c r="K15" s="389">
        <v>25749</v>
      </c>
      <c r="L15" s="389">
        <v>0</v>
      </c>
      <c r="M15" s="389">
        <v>0</v>
      </c>
      <c r="N15" s="389">
        <v>20646</v>
      </c>
      <c r="O15" s="389">
        <v>0</v>
      </c>
      <c r="P15" s="389">
        <v>0</v>
      </c>
      <c r="Q15" s="389">
        <v>0</v>
      </c>
      <c r="R15" s="389">
        <v>0</v>
      </c>
      <c r="S15" s="389">
        <v>0</v>
      </c>
      <c r="T15" s="385">
        <v>20646</v>
      </c>
      <c r="U15" s="386">
        <v>0.5549951503394762</v>
      </c>
    </row>
    <row r="16" spans="1:23" ht="15.75" customHeight="1">
      <c r="A16" s="218" t="s">
        <v>24</v>
      </c>
      <c r="B16" s="219" t="s">
        <v>128</v>
      </c>
      <c r="C16" s="385">
        <v>6980300</v>
      </c>
      <c r="D16" s="388">
        <v>4328372</v>
      </c>
      <c r="E16" s="389">
        <v>2651928</v>
      </c>
      <c r="F16" s="389">
        <v>47400</v>
      </c>
      <c r="G16" s="389">
        <v>0</v>
      </c>
      <c r="H16" s="385">
        <v>6932900</v>
      </c>
      <c r="I16" s="385">
        <v>5105508</v>
      </c>
      <c r="J16" s="390">
        <v>2243246</v>
      </c>
      <c r="K16" s="389">
        <v>2243246</v>
      </c>
      <c r="L16" s="389">
        <v>0</v>
      </c>
      <c r="M16" s="389">
        <v>0</v>
      </c>
      <c r="N16" s="389">
        <v>2862262</v>
      </c>
      <c r="O16" s="389">
        <v>0</v>
      </c>
      <c r="P16" s="389">
        <v>0</v>
      </c>
      <c r="Q16" s="389">
        <v>1827392</v>
      </c>
      <c r="R16" s="389">
        <v>0</v>
      </c>
      <c r="S16" s="389">
        <v>0</v>
      </c>
      <c r="T16" s="385">
        <v>4689654</v>
      </c>
      <c r="U16" s="386">
        <v>0.43937762902339983</v>
      </c>
      <c r="V16" s="4" t="s">
        <v>2</v>
      </c>
      <c r="W16" s="35"/>
    </row>
    <row r="17" spans="1:21" ht="15.75" customHeight="1">
      <c r="A17" s="218" t="s">
        <v>25</v>
      </c>
      <c r="B17" s="219" t="s">
        <v>129</v>
      </c>
      <c r="C17" s="385">
        <v>5100</v>
      </c>
      <c r="D17" s="388">
        <v>0</v>
      </c>
      <c r="E17" s="389">
        <v>5100</v>
      </c>
      <c r="F17" s="389">
        <v>0</v>
      </c>
      <c r="G17" s="389">
        <v>0</v>
      </c>
      <c r="H17" s="385">
        <v>5100</v>
      </c>
      <c r="I17" s="385">
        <v>5100</v>
      </c>
      <c r="J17" s="390">
        <v>4800</v>
      </c>
      <c r="K17" s="389">
        <v>4800</v>
      </c>
      <c r="L17" s="389">
        <v>0</v>
      </c>
      <c r="M17" s="389">
        <v>0</v>
      </c>
      <c r="N17" s="389">
        <v>300</v>
      </c>
      <c r="O17" s="389">
        <v>0</v>
      </c>
      <c r="P17" s="389">
        <v>0</v>
      </c>
      <c r="Q17" s="389">
        <v>0</v>
      </c>
      <c r="R17" s="389">
        <v>0</v>
      </c>
      <c r="S17" s="389">
        <v>0</v>
      </c>
      <c r="T17" s="385">
        <v>300</v>
      </c>
      <c r="U17" s="386">
        <v>0.9411764705882353</v>
      </c>
    </row>
    <row r="18" spans="1:21" ht="15.75" customHeight="1">
      <c r="A18" s="218" t="s">
        <v>26</v>
      </c>
      <c r="B18" s="219" t="s">
        <v>32</v>
      </c>
      <c r="C18" s="385">
        <v>1082246</v>
      </c>
      <c r="D18" s="388">
        <v>95191</v>
      </c>
      <c r="E18" s="389">
        <v>987055</v>
      </c>
      <c r="F18" s="389">
        <v>0</v>
      </c>
      <c r="G18" s="389">
        <v>0</v>
      </c>
      <c r="H18" s="385">
        <v>1082246</v>
      </c>
      <c r="I18" s="385">
        <v>1067296</v>
      </c>
      <c r="J18" s="390">
        <v>814778</v>
      </c>
      <c r="K18" s="389">
        <v>814778</v>
      </c>
      <c r="L18" s="389">
        <v>0</v>
      </c>
      <c r="M18" s="389">
        <v>0</v>
      </c>
      <c r="N18" s="389">
        <v>252518</v>
      </c>
      <c r="O18" s="389">
        <v>0</v>
      </c>
      <c r="P18" s="389">
        <v>0</v>
      </c>
      <c r="Q18" s="389">
        <v>14950</v>
      </c>
      <c r="R18" s="389">
        <v>0</v>
      </c>
      <c r="S18" s="389">
        <v>0</v>
      </c>
      <c r="T18" s="385">
        <v>267468</v>
      </c>
      <c r="U18" s="386">
        <v>0.7634039666596708</v>
      </c>
    </row>
    <row r="19" spans="1:21" ht="15.75" customHeight="1">
      <c r="A19" s="218" t="s">
        <v>27</v>
      </c>
      <c r="B19" s="219" t="s">
        <v>34</v>
      </c>
      <c r="C19" s="385">
        <v>0</v>
      </c>
      <c r="D19" s="388">
        <v>0</v>
      </c>
      <c r="E19" s="389">
        <v>0</v>
      </c>
      <c r="F19" s="389">
        <v>0</v>
      </c>
      <c r="G19" s="389">
        <v>0</v>
      </c>
      <c r="H19" s="385">
        <v>0</v>
      </c>
      <c r="I19" s="385">
        <v>0</v>
      </c>
      <c r="J19" s="390">
        <v>0</v>
      </c>
      <c r="K19" s="389">
        <v>0</v>
      </c>
      <c r="L19" s="389">
        <v>0</v>
      </c>
      <c r="M19" s="389">
        <v>0</v>
      </c>
      <c r="N19" s="389">
        <v>0</v>
      </c>
      <c r="O19" s="389">
        <v>0</v>
      </c>
      <c r="P19" s="389">
        <v>0</v>
      </c>
      <c r="Q19" s="389">
        <v>0</v>
      </c>
      <c r="R19" s="389">
        <v>0</v>
      </c>
      <c r="S19" s="389">
        <v>0</v>
      </c>
      <c r="T19" s="385">
        <v>0</v>
      </c>
      <c r="U19" s="386" t="s">
        <v>349</v>
      </c>
    </row>
    <row r="20" spans="1:21" ht="15.75" customHeight="1">
      <c r="A20" s="218" t="s">
        <v>29</v>
      </c>
      <c r="B20" s="219" t="s">
        <v>35</v>
      </c>
      <c r="C20" s="385">
        <v>39876</v>
      </c>
      <c r="D20" s="388">
        <v>3</v>
      </c>
      <c r="E20" s="389">
        <v>39873</v>
      </c>
      <c r="F20" s="389">
        <v>0</v>
      </c>
      <c r="G20" s="389">
        <v>0</v>
      </c>
      <c r="H20" s="385">
        <v>39876</v>
      </c>
      <c r="I20" s="385">
        <v>39875</v>
      </c>
      <c r="J20" s="390">
        <v>39873</v>
      </c>
      <c r="K20" s="389">
        <v>39873</v>
      </c>
      <c r="L20" s="389">
        <v>0</v>
      </c>
      <c r="M20" s="389">
        <v>0</v>
      </c>
      <c r="N20" s="389">
        <v>2</v>
      </c>
      <c r="O20" s="389">
        <v>0</v>
      </c>
      <c r="P20" s="389">
        <v>0</v>
      </c>
      <c r="Q20" s="389">
        <v>1</v>
      </c>
      <c r="R20" s="389">
        <v>0</v>
      </c>
      <c r="S20" s="389">
        <v>0</v>
      </c>
      <c r="T20" s="385">
        <v>3</v>
      </c>
      <c r="U20" s="386">
        <v>0.9999498432601881</v>
      </c>
    </row>
    <row r="21" spans="1:21" ht="15.75" customHeight="1">
      <c r="A21" s="218" t="s">
        <v>30</v>
      </c>
      <c r="B21" s="219" t="s">
        <v>143</v>
      </c>
      <c r="C21" s="385">
        <v>0</v>
      </c>
      <c r="D21" s="388">
        <v>0</v>
      </c>
      <c r="E21" s="389">
        <v>0</v>
      </c>
      <c r="F21" s="389">
        <v>0</v>
      </c>
      <c r="G21" s="389">
        <v>0</v>
      </c>
      <c r="H21" s="385">
        <v>0</v>
      </c>
      <c r="I21" s="385">
        <v>0</v>
      </c>
      <c r="J21" s="390">
        <v>0</v>
      </c>
      <c r="K21" s="389">
        <v>0</v>
      </c>
      <c r="L21" s="389">
        <v>0</v>
      </c>
      <c r="M21" s="389">
        <v>0</v>
      </c>
      <c r="N21" s="389">
        <v>0</v>
      </c>
      <c r="O21" s="389">
        <v>0</v>
      </c>
      <c r="P21" s="389">
        <v>0</v>
      </c>
      <c r="Q21" s="389">
        <v>0</v>
      </c>
      <c r="R21" s="389">
        <v>0</v>
      </c>
      <c r="S21" s="389">
        <v>0</v>
      </c>
      <c r="T21" s="385">
        <v>0</v>
      </c>
      <c r="U21" s="386" t="s">
        <v>349</v>
      </c>
    </row>
    <row r="22" spans="1:21" ht="15.75" customHeight="1">
      <c r="A22" s="218" t="s">
        <v>104</v>
      </c>
      <c r="B22" s="219" t="s">
        <v>142</v>
      </c>
      <c r="C22" s="385">
        <v>0</v>
      </c>
      <c r="D22" s="388">
        <v>0</v>
      </c>
      <c r="E22" s="389">
        <v>0</v>
      </c>
      <c r="F22" s="389">
        <v>0</v>
      </c>
      <c r="G22" s="389">
        <v>0</v>
      </c>
      <c r="H22" s="385">
        <v>0</v>
      </c>
      <c r="I22" s="385">
        <v>0</v>
      </c>
      <c r="J22" s="390">
        <v>0</v>
      </c>
      <c r="K22" s="389">
        <v>0</v>
      </c>
      <c r="L22" s="389">
        <v>0</v>
      </c>
      <c r="M22" s="389">
        <v>0</v>
      </c>
      <c r="N22" s="389">
        <v>0</v>
      </c>
      <c r="O22" s="389">
        <v>0</v>
      </c>
      <c r="P22" s="389">
        <v>0</v>
      </c>
      <c r="Q22" s="389">
        <v>0</v>
      </c>
      <c r="R22" s="389">
        <v>0</v>
      </c>
      <c r="S22" s="389">
        <v>0</v>
      </c>
      <c r="T22" s="385">
        <v>0</v>
      </c>
      <c r="U22" s="386" t="s">
        <v>349</v>
      </c>
    </row>
    <row r="23" spans="1:21" ht="15.75" customHeight="1">
      <c r="A23" s="218" t="s">
        <v>101</v>
      </c>
      <c r="B23" s="219" t="s">
        <v>102</v>
      </c>
      <c r="C23" s="385">
        <v>1</v>
      </c>
      <c r="D23" s="388">
        <v>0</v>
      </c>
      <c r="E23" s="389">
        <v>1</v>
      </c>
      <c r="F23" s="389">
        <v>0</v>
      </c>
      <c r="G23" s="389">
        <v>0</v>
      </c>
      <c r="H23" s="385">
        <v>1</v>
      </c>
      <c r="I23" s="385">
        <v>1</v>
      </c>
      <c r="J23" s="390">
        <v>1</v>
      </c>
      <c r="K23" s="389">
        <v>1</v>
      </c>
      <c r="L23" s="389">
        <v>0</v>
      </c>
      <c r="M23" s="389">
        <v>0</v>
      </c>
      <c r="N23" s="389">
        <v>0</v>
      </c>
      <c r="O23" s="389">
        <v>0</v>
      </c>
      <c r="P23" s="389">
        <v>0</v>
      </c>
      <c r="Q23" s="389">
        <v>0</v>
      </c>
      <c r="R23" s="389">
        <v>0</v>
      </c>
      <c r="S23" s="389">
        <v>0</v>
      </c>
      <c r="T23" s="385">
        <v>0</v>
      </c>
      <c r="U23" s="386">
        <v>1</v>
      </c>
    </row>
    <row r="24" spans="1:21" ht="15.75" customHeight="1">
      <c r="A24" s="216" t="s">
        <v>1</v>
      </c>
      <c r="B24" s="217" t="s">
        <v>90</v>
      </c>
      <c r="C24" s="387">
        <v>486738600</v>
      </c>
      <c r="D24" s="387">
        <v>304857342</v>
      </c>
      <c r="E24" s="387">
        <v>181881258</v>
      </c>
      <c r="F24" s="387">
        <v>4831649</v>
      </c>
      <c r="G24" s="387">
        <v>0</v>
      </c>
      <c r="H24" s="387">
        <v>481906951</v>
      </c>
      <c r="I24" s="387">
        <v>267662687</v>
      </c>
      <c r="J24" s="391">
        <v>17378250</v>
      </c>
      <c r="K24" s="387">
        <v>10221032</v>
      </c>
      <c r="L24" s="387">
        <v>7157218</v>
      </c>
      <c r="M24" s="387">
        <v>0</v>
      </c>
      <c r="N24" s="387">
        <v>249435283</v>
      </c>
      <c r="O24" s="387">
        <v>849154</v>
      </c>
      <c r="P24" s="387">
        <v>0</v>
      </c>
      <c r="Q24" s="387">
        <v>210956434</v>
      </c>
      <c r="R24" s="387">
        <v>3287830</v>
      </c>
      <c r="S24" s="387">
        <v>0</v>
      </c>
      <c r="T24" s="387">
        <v>464528701</v>
      </c>
      <c r="U24" s="386">
        <v>0.06492593418521574</v>
      </c>
    </row>
    <row r="25" spans="1:21" ht="15.75" customHeight="1">
      <c r="A25" s="48" t="s">
        <v>13</v>
      </c>
      <c r="B25" s="49" t="s">
        <v>31</v>
      </c>
      <c r="C25" s="385">
        <v>124569267</v>
      </c>
      <c r="D25" s="388">
        <v>93232125</v>
      </c>
      <c r="E25" s="389">
        <v>31337142</v>
      </c>
      <c r="F25" s="389">
        <v>724326</v>
      </c>
      <c r="G25" s="389">
        <v>0</v>
      </c>
      <c r="H25" s="385">
        <v>123844941</v>
      </c>
      <c r="I25" s="385">
        <v>64939781</v>
      </c>
      <c r="J25" s="390">
        <v>5882706</v>
      </c>
      <c r="K25" s="389">
        <v>4508834</v>
      </c>
      <c r="L25" s="389">
        <v>1373872</v>
      </c>
      <c r="M25" s="389">
        <v>0</v>
      </c>
      <c r="N25" s="389">
        <v>59023536</v>
      </c>
      <c r="O25" s="389">
        <v>33539</v>
      </c>
      <c r="P25" s="389">
        <v>0</v>
      </c>
      <c r="Q25" s="389">
        <v>57059894</v>
      </c>
      <c r="R25" s="389">
        <v>1845266</v>
      </c>
      <c r="S25" s="389">
        <v>0</v>
      </c>
      <c r="T25" s="385">
        <v>117962235</v>
      </c>
      <c r="U25" s="386">
        <v>0.09058709329494043</v>
      </c>
    </row>
    <row r="26" spans="1:21" ht="15.75" customHeight="1">
      <c r="A26" s="48" t="s">
        <v>14</v>
      </c>
      <c r="B26" s="183" t="s">
        <v>33</v>
      </c>
      <c r="C26" s="385">
        <v>299482762</v>
      </c>
      <c r="D26" s="388">
        <v>170470301</v>
      </c>
      <c r="E26" s="389">
        <v>129012461</v>
      </c>
      <c r="F26" s="389">
        <v>3993323</v>
      </c>
      <c r="G26" s="389">
        <v>0</v>
      </c>
      <c r="H26" s="385">
        <v>295489439</v>
      </c>
      <c r="I26" s="385">
        <v>179074718</v>
      </c>
      <c r="J26" s="390">
        <v>5436882</v>
      </c>
      <c r="K26" s="389">
        <v>4384549</v>
      </c>
      <c r="L26" s="389">
        <v>1052333</v>
      </c>
      <c r="M26" s="389">
        <v>0</v>
      </c>
      <c r="N26" s="389">
        <v>172829421</v>
      </c>
      <c r="O26" s="389">
        <v>808415</v>
      </c>
      <c r="P26" s="389">
        <v>0</v>
      </c>
      <c r="Q26" s="389">
        <v>114972157</v>
      </c>
      <c r="R26" s="389">
        <v>1442564</v>
      </c>
      <c r="S26" s="389">
        <v>0</v>
      </c>
      <c r="T26" s="385">
        <v>290052557</v>
      </c>
      <c r="U26" s="386">
        <v>0.03036096921286231</v>
      </c>
    </row>
    <row r="27" spans="1:21" ht="15.75" customHeight="1">
      <c r="A27" s="48" t="s">
        <v>19</v>
      </c>
      <c r="B27" s="184" t="s">
        <v>141</v>
      </c>
      <c r="C27" s="385">
        <v>0</v>
      </c>
      <c r="D27" s="388">
        <v>0</v>
      </c>
      <c r="E27" s="389">
        <v>0</v>
      </c>
      <c r="F27" s="389">
        <v>0</v>
      </c>
      <c r="G27" s="389">
        <v>0</v>
      </c>
      <c r="H27" s="385">
        <v>0</v>
      </c>
      <c r="I27" s="385">
        <v>0</v>
      </c>
      <c r="J27" s="390">
        <v>0</v>
      </c>
      <c r="K27" s="389">
        <v>0</v>
      </c>
      <c r="L27" s="389">
        <v>0</v>
      </c>
      <c r="M27" s="389">
        <v>0</v>
      </c>
      <c r="N27" s="389">
        <v>0</v>
      </c>
      <c r="O27" s="389">
        <v>0</v>
      </c>
      <c r="P27" s="389">
        <v>0</v>
      </c>
      <c r="Q27" s="389">
        <v>0</v>
      </c>
      <c r="R27" s="389">
        <v>0</v>
      </c>
      <c r="S27" s="389">
        <v>0</v>
      </c>
      <c r="T27" s="385">
        <v>0</v>
      </c>
      <c r="U27" s="386" t="s">
        <v>349</v>
      </c>
    </row>
    <row r="28" spans="1:21" ht="15.75" customHeight="1">
      <c r="A28" s="48" t="s">
        <v>22</v>
      </c>
      <c r="B28" s="49" t="s">
        <v>145</v>
      </c>
      <c r="C28" s="385">
        <v>0</v>
      </c>
      <c r="D28" s="388">
        <v>0</v>
      </c>
      <c r="E28" s="389">
        <v>0</v>
      </c>
      <c r="F28" s="389">
        <v>0</v>
      </c>
      <c r="G28" s="389">
        <v>0</v>
      </c>
      <c r="H28" s="385">
        <v>0</v>
      </c>
      <c r="I28" s="385">
        <v>0</v>
      </c>
      <c r="J28" s="390">
        <v>0</v>
      </c>
      <c r="K28" s="389">
        <v>0</v>
      </c>
      <c r="L28" s="389">
        <v>0</v>
      </c>
      <c r="M28" s="389">
        <v>0</v>
      </c>
      <c r="N28" s="389">
        <v>0</v>
      </c>
      <c r="O28" s="389">
        <v>0</v>
      </c>
      <c r="P28" s="389">
        <v>0</v>
      </c>
      <c r="Q28" s="389">
        <v>0</v>
      </c>
      <c r="R28" s="389">
        <v>0</v>
      </c>
      <c r="S28" s="389">
        <v>0</v>
      </c>
      <c r="T28" s="385">
        <v>0</v>
      </c>
      <c r="U28" s="386" t="s">
        <v>349</v>
      </c>
    </row>
    <row r="29" spans="1:21" ht="15.75" customHeight="1">
      <c r="A29" s="48" t="s">
        <v>23</v>
      </c>
      <c r="B29" s="52" t="s">
        <v>144</v>
      </c>
      <c r="C29" s="385">
        <v>0</v>
      </c>
      <c r="D29" s="388">
        <v>0</v>
      </c>
      <c r="E29" s="389">
        <v>0</v>
      </c>
      <c r="F29" s="389">
        <v>0</v>
      </c>
      <c r="G29" s="389">
        <v>0</v>
      </c>
      <c r="H29" s="385">
        <v>0</v>
      </c>
      <c r="I29" s="385">
        <v>0</v>
      </c>
      <c r="J29" s="390">
        <v>0</v>
      </c>
      <c r="K29" s="389">
        <v>0</v>
      </c>
      <c r="L29" s="389">
        <v>0</v>
      </c>
      <c r="M29" s="389">
        <v>0</v>
      </c>
      <c r="N29" s="389">
        <v>0</v>
      </c>
      <c r="O29" s="389">
        <v>0</v>
      </c>
      <c r="P29" s="389">
        <v>0</v>
      </c>
      <c r="Q29" s="389">
        <v>0</v>
      </c>
      <c r="R29" s="389">
        <v>0</v>
      </c>
      <c r="S29" s="389">
        <v>0</v>
      </c>
      <c r="T29" s="385">
        <v>0</v>
      </c>
      <c r="U29" s="386" t="s">
        <v>349</v>
      </c>
    </row>
    <row r="30" spans="1:21" ht="15.75" customHeight="1">
      <c r="A30" s="48" t="s">
        <v>24</v>
      </c>
      <c r="B30" s="49" t="s">
        <v>128</v>
      </c>
      <c r="C30" s="385">
        <v>41107305</v>
      </c>
      <c r="D30" s="388">
        <v>39757574</v>
      </c>
      <c r="E30" s="389">
        <v>1349731</v>
      </c>
      <c r="F30" s="389">
        <v>0</v>
      </c>
      <c r="G30" s="389">
        <v>0</v>
      </c>
      <c r="H30" s="385">
        <v>41107305</v>
      </c>
      <c r="I30" s="385">
        <v>2402524</v>
      </c>
      <c r="J30" s="390">
        <v>323804</v>
      </c>
      <c r="K30" s="389">
        <v>306804</v>
      </c>
      <c r="L30" s="389">
        <v>17000</v>
      </c>
      <c r="M30" s="389">
        <v>0</v>
      </c>
      <c r="N30" s="389">
        <v>2071520</v>
      </c>
      <c r="O30" s="389">
        <v>7200</v>
      </c>
      <c r="P30" s="389">
        <v>0</v>
      </c>
      <c r="Q30" s="389">
        <v>38704781</v>
      </c>
      <c r="R30" s="389">
        <v>0</v>
      </c>
      <c r="S30" s="389">
        <v>0</v>
      </c>
      <c r="T30" s="385">
        <v>40783501</v>
      </c>
      <c r="U30" s="386">
        <v>0.134776593282731</v>
      </c>
    </row>
    <row r="31" spans="1:21" ht="15.75" customHeight="1">
      <c r="A31" s="48" t="s">
        <v>25</v>
      </c>
      <c r="B31" s="49" t="s">
        <v>129</v>
      </c>
      <c r="C31" s="385">
        <v>0</v>
      </c>
      <c r="D31" s="388">
        <v>0</v>
      </c>
      <c r="E31" s="389">
        <v>0</v>
      </c>
      <c r="F31" s="389">
        <v>0</v>
      </c>
      <c r="G31" s="389">
        <v>0</v>
      </c>
      <c r="H31" s="385">
        <v>0</v>
      </c>
      <c r="I31" s="385">
        <v>0</v>
      </c>
      <c r="J31" s="390">
        <v>0</v>
      </c>
      <c r="K31" s="389">
        <v>0</v>
      </c>
      <c r="L31" s="389">
        <v>0</v>
      </c>
      <c r="M31" s="389">
        <v>0</v>
      </c>
      <c r="N31" s="389">
        <v>0</v>
      </c>
      <c r="O31" s="389">
        <v>0</v>
      </c>
      <c r="P31" s="389">
        <v>0</v>
      </c>
      <c r="Q31" s="389">
        <v>0</v>
      </c>
      <c r="R31" s="389">
        <v>0</v>
      </c>
      <c r="S31" s="389">
        <v>0</v>
      </c>
      <c r="T31" s="385">
        <v>0</v>
      </c>
      <c r="U31" s="386" t="s">
        <v>349</v>
      </c>
    </row>
    <row r="32" spans="1:21" ht="15.75" customHeight="1">
      <c r="A32" s="48" t="s">
        <v>26</v>
      </c>
      <c r="B32" s="49" t="s">
        <v>32</v>
      </c>
      <c r="C32" s="385">
        <v>9459628</v>
      </c>
      <c r="D32" s="388">
        <v>1397342</v>
      </c>
      <c r="E32" s="389">
        <v>8062286</v>
      </c>
      <c r="F32" s="389">
        <v>114000</v>
      </c>
      <c r="G32" s="389">
        <v>0</v>
      </c>
      <c r="H32" s="385">
        <v>9345628</v>
      </c>
      <c r="I32" s="385">
        <v>9126026</v>
      </c>
      <c r="J32" s="390">
        <v>5734858</v>
      </c>
      <c r="K32" s="389">
        <v>1020845</v>
      </c>
      <c r="L32" s="389">
        <v>4714013</v>
      </c>
      <c r="M32" s="389">
        <v>0</v>
      </c>
      <c r="N32" s="389">
        <v>3391168</v>
      </c>
      <c r="O32" s="389">
        <v>0</v>
      </c>
      <c r="P32" s="389">
        <v>0</v>
      </c>
      <c r="Q32" s="389">
        <v>219602</v>
      </c>
      <c r="R32" s="389">
        <v>0</v>
      </c>
      <c r="S32" s="389">
        <v>0</v>
      </c>
      <c r="T32" s="385">
        <v>3610770</v>
      </c>
      <c r="U32" s="386">
        <v>0.6284069319986597</v>
      </c>
    </row>
    <row r="33" spans="1:21" ht="15.75" customHeight="1">
      <c r="A33" s="48" t="s">
        <v>27</v>
      </c>
      <c r="B33" s="49" t="s">
        <v>34</v>
      </c>
      <c r="C33" s="385">
        <v>0</v>
      </c>
      <c r="D33" s="388">
        <v>0</v>
      </c>
      <c r="E33" s="389">
        <v>0</v>
      </c>
      <c r="F33" s="389">
        <v>0</v>
      </c>
      <c r="G33" s="389">
        <v>0</v>
      </c>
      <c r="H33" s="385">
        <v>0</v>
      </c>
      <c r="I33" s="385">
        <v>0</v>
      </c>
      <c r="J33" s="390">
        <v>0</v>
      </c>
      <c r="K33" s="389">
        <v>0</v>
      </c>
      <c r="L33" s="389">
        <v>0</v>
      </c>
      <c r="M33" s="389">
        <v>0</v>
      </c>
      <c r="N33" s="389">
        <v>0</v>
      </c>
      <c r="O33" s="389">
        <v>0</v>
      </c>
      <c r="P33" s="389">
        <v>0</v>
      </c>
      <c r="Q33" s="389">
        <v>0</v>
      </c>
      <c r="R33" s="389">
        <v>0</v>
      </c>
      <c r="S33" s="389">
        <v>0</v>
      </c>
      <c r="T33" s="385">
        <v>0</v>
      </c>
      <c r="U33" s="386" t="s">
        <v>349</v>
      </c>
    </row>
    <row r="34" spans="1:21" ht="15.75" customHeight="1">
      <c r="A34" s="48" t="s">
        <v>29</v>
      </c>
      <c r="B34" s="49" t="s">
        <v>35</v>
      </c>
      <c r="C34" s="385">
        <v>0</v>
      </c>
      <c r="D34" s="388">
        <v>0</v>
      </c>
      <c r="E34" s="389">
        <v>0</v>
      </c>
      <c r="F34" s="389">
        <v>0</v>
      </c>
      <c r="G34" s="389">
        <v>0</v>
      </c>
      <c r="H34" s="385">
        <v>0</v>
      </c>
      <c r="I34" s="385">
        <v>0</v>
      </c>
      <c r="J34" s="390">
        <v>0</v>
      </c>
      <c r="K34" s="389">
        <v>0</v>
      </c>
      <c r="L34" s="389">
        <v>0</v>
      </c>
      <c r="M34" s="389">
        <v>0</v>
      </c>
      <c r="N34" s="389">
        <v>0</v>
      </c>
      <c r="O34" s="389">
        <v>0</v>
      </c>
      <c r="P34" s="389">
        <v>0</v>
      </c>
      <c r="Q34" s="389">
        <v>0</v>
      </c>
      <c r="R34" s="389">
        <v>0</v>
      </c>
      <c r="S34" s="389">
        <v>0</v>
      </c>
      <c r="T34" s="385">
        <v>0</v>
      </c>
      <c r="U34" s="386" t="s">
        <v>349</v>
      </c>
    </row>
    <row r="35" spans="1:21" ht="15.75" customHeight="1">
      <c r="A35" s="48" t="s">
        <v>30</v>
      </c>
      <c r="B35" s="49" t="s">
        <v>143</v>
      </c>
      <c r="C35" s="385">
        <v>12119638</v>
      </c>
      <c r="D35" s="388">
        <v>0</v>
      </c>
      <c r="E35" s="389">
        <v>12119638</v>
      </c>
      <c r="F35" s="389">
        <v>0</v>
      </c>
      <c r="G35" s="389">
        <v>0</v>
      </c>
      <c r="H35" s="385">
        <v>12119638</v>
      </c>
      <c r="I35" s="385">
        <v>12119638</v>
      </c>
      <c r="J35" s="390">
        <v>0</v>
      </c>
      <c r="K35" s="389">
        <v>0</v>
      </c>
      <c r="L35" s="389">
        <v>0</v>
      </c>
      <c r="M35" s="389">
        <v>0</v>
      </c>
      <c r="N35" s="389">
        <v>12119638</v>
      </c>
      <c r="O35" s="389">
        <v>0</v>
      </c>
      <c r="P35" s="389">
        <v>0</v>
      </c>
      <c r="Q35" s="389">
        <v>0</v>
      </c>
      <c r="R35" s="389">
        <v>0</v>
      </c>
      <c r="S35" s="389">
        <v>0</v>
      </c>
      <c r="T35" s="385">
        <v>12119638</v>
      </c>
      <c r="U35" s="386">
        <v>0</v>
      </c>
    </row>
    <row r="36" spans="1:21" ht="15.75" customHeight="1">
      <c r="A36" s="48" t="s">
        <v>104</v>
      </c>
      <c r="B36" s="49" t="s">
        <v>142</v>
      </c>
      <c r="C36" s="385">
        <v>0</v>
      </c>
      <c r="D36" s="388">
        <v>0</v>
      </c>
      <c r="E36" s="389">
        <v>0</v>
      </c>
      <c r="F36" s="389">
        <v>0</v>
      </c>
      <c r="G36" s="389">
        <v>0</v>
      </c>
      <c r="H36" s="385">
        <v>0</v>
      </c>
      <c r="I36" s="385">
        <v>0</v>
      </c>
      <c r="J36" s="390">
        <v>0</v>
      </c>
      <c r="K36" s="389">
        <v>0</v>
      </c>
      <c r="L36" s="389">
        <v>0</v>
      </c>
      <c r="M36" s="389">
        <v>0</v>
      </c>
      <c r="N36" s="389">
        <v>0</v>
      </c>
      <c r="O36" s="389">
        <v>0</v>
      </c>
      <c r="P36" s="389">
        <v>0</v>
      </c>
      <c r="Q36" s="389">
        <v>0</v>
      </c>
      <c r="R36" s="389">
        <v>0</v>
      </c>
      <c r="S36" s="389">
        <v>0</v>
      </c>
      <c r="T36" s="385">
        <v>0</v>
      </c>
      <c r="U36" s="386" t="s">
        <v>349</v>
      </c>
    </row>
    <row r="37" spans="1:21" ht="15.75" customHeight="1">
      <c r="A37" s="48" t="s">
        <v>101</v>
      </c>
      <c r="B37" s="49" t="s">
        <v>102</v>
      </c>
      <c r="C37" s="385">
        <v>0</v>
      </c>
      <c r="D37" s="388">
        <v>0</v>
      </c>
      <c r="E37" s="389">
        <v>0</v>
      </c>
      <c r="F37" s="389">
        <v>0</v>
      </c>
      <c r="G37" s="389">
        <v>0</v>
      </c>
      <c r="H37" s="385">
        <v>0</v>
      </c>
      <c r="I37" s="385">
        <v>0</v>
      </c>
      <c r="J37" s="390">
        <v>0</v>
      </c>
      <c r="K37" s="389">
        <v>0</v>
      </c>
      <c r="L37" s="389">
        <v>0</v>
      </c>
      <c r="M37" s="389">
        <v>0</v>
      </c>
      <c r="N37" s="389">
        <v>0</v>
      </c>
      <c r="O37" s="389">
        <v>0</v>
      </c>
      <c r="P37" s="389">
        <v>0</v>
      </c>
      <c r="Q37" s="389">
        <v>0</v>
      </c>
      <c r="R37" s="389">
        <v>0</v>
      </c>
      <c r="S37" s="389">
        <v>0</v>
      </c>
      <c r="T37" s="385">
        <v>0</v>
      </c>
      <c r="U37" s="386" t="s">
        <v>349</v>
      </c>
    </row>
    <row r="38" spans="1:21" s="338" customFormat="1" ht="20.25" customHeight="1">
      <c r="A38" s="453" t="str">
        <f>TT!C7</f>
        <v>Quảng Trị, ngày 02 tháng 4 năm 2021</v>
      </c>
      <c r="B38" s="454"/>
      <c r="C38" s="454"/>
      <c r="D38" s="454"/>
      <c r="E38" s="454"/>
      <c r="F38" s="336"/>
      <c r="G38" s="336"/>
      <c r="H38" s="336"/>
      <c r="I38" s="337"/>
      <c r="J38" s="337"/>
      <c r="K38" s="337"/>
      <c r="L38" s="337"/>
      <c r="M38" s="337"/>
      <c r="N38" s="455" t="str">
        <f>TT!C4</f>
        <v>Quảng Trị, ngày 02 tháng 4 năm 2021</v>
      </c>
      <c r="O38" s="456"/>
      <c r="P38" s="456"/>
      <c r="Q38" s="456"/>
      <c r="R38" s="456"/>
      <c r="S38" s="456"/>
      <c r="T38" s="456"/>
      <c r="U38" s="456"/>
    </row>
    <row r="39" spans="1:21" ht="36.75" customHeight="1">
      <c r="A39" s="457" t="s">
        <v>290</v>
      </c>
      <c r="B39" s="458"/>
      <c r="C39" s="458"/>
      <c r="D39" s="458"/>
      <c r="E39" s="458"/>
      <c r="F39" s="239"/>
      <c r="G39" s="239"/>
      <c r="H39" s="239"/>
      <c r="I39" s="182"/>
      <c r="J39" s="182"/>
      <c r="K39" s="182"/>
      <c r="L39" s="182"/>
      <c r="M39" s="182"/>
      <c r="N39" s="459" t="str">
        <f>TT!C5</f>
        <v>KT.CỤC TRƯỞNG
PHÓ CỤC TRƯỞNG</v>
      </c>
      <c r="O39" s="459"/>
      <c r="P39" s="459"/>
      <c r="Q39" s="459"/>
      <c r="R39" s="459"/>
      <c r="S39" s="459"/>
      <c r="T39" s="459"/>
      <c r="U39" s="459"/>
    </row>
    <row r="40" spans="1:21" ht="80.25" customHeight="1">
      <c r="A40" s="240"/>
      <c r="B40" s="240"/>
      <c r="C40" s="240"/>
      <c r="D40" s="240"/>
      <c r="E40" s="240"/>
      <c r="F40" s="176"/>
      <c r="G40" s="176"/>
      <c r="H40" s="176"/>
      <c r="I40" s="182"/>
      <c r="J40" s="182"/>
      <c r="K40" s="182"/>
      <c r="L40" s="182"/>
      <c r="M40" s="182"/>
      <c r="N40" s="182"/>
      <c r="O40" s="182"/>
      <c r="P40" s="176"/>
      <c r="Q40" s="241"/>
      <c r="R40" s="176"/>
      <c r="S40" s="182"/>
      <c r="T40" s="178"/>
      <c r="U40" s="178"/>
    </row>
    <row r="41" spans="1:21" ht="15.75" customHeight="1">
      <c r="A41" s="460" t="str">
        <f>TT!C6</f>
        <v>Nguyễn Minh Tuệ</v>
      </c>
      <c r="B41" s="460"/>
      <c r="C41" s="460"/>
      <c r="D41" s="460"/>
      <c r="E41" s="460"/>
      <c r="F41" s="242" t="s">
        <v>2</v>
      </c>
      <c r="G41" s="242"/>
      <c r="H41" s="242"/>
      <c r="I41" s="242"/>
      <c r="J41" s="242"/>
      <c r="K41" s="242"/>
      <c r="L41" s="242"/>
      <c r="M41" s="242"/>
      <c r="N41" s="461" t="str">
        <f>TT!C3</f>
        <v>Mai Anh Tuấn</v>
      </c>
      <c r="O41" s="461"/>
      <c r="P41" s="461"/>
      <c r="Q41" s="461"/>
      <c r="R41" s="461"/>
      <c r="S41" s="461"/>
      <c r="T41" s="461"/>
      <c r="U41" s="461"/>
    </row>
    <row r="42" spans="1:21" ht="15.75">
      <c r="A42" s="28"/>
      <c r="B42" s="28"/>
      <c r="C42" s="28"/>
      <c r="D42" s="28"/>
      <c r="E42" s="28"/>
      <c r="F42" s="28"/>
      <c r="G42" s="28"/>
      <c r="H42" s="28"/>
      <c r="I42" s="28"/>
      <c r="J42" s="28"/>
      <c r="K42" s="28"/>
      <c r="L42" s="28"/>
      <c r="M42" s="29"/>
      <c r="N42" s="29"/>
      <c r="O42" s="29"/>
      <c r="P42" s="29"/>
      <c r="Q42" s="29"/>
      <c r="R42" s="29"/>
      <c r="S42" s="29"/>
      <c r="T42" s="29"/>
      <c r="U42" s="29"/>
    </row>
  </sheetData>
  <sheetProtection/>
  <mergeCells count="34">
    <mergeCell ref="A8:B8"/>
    <mergeCell ref="A9:B9"/>
    <mergeCell ref="H3:H7"/>
    <mergeCell ref="C3:C7"/>
    <mergeCell ref="J4:P4"/>
    <mergeCell ref="A3:A7"/>
    <mergeCell ref="S4:S7"/>
    <mergeCell ref="J5:J7"/>
    <mergeCell ref="K5:M6"/>
    <mergeCell ref="N5:N7"/>
    <mergeCell ref="O5:O7"/>
    <mergeCell ref="P5:P7"/>
    <mergeCell ref="P1:U1"/>
    <mergeCell ref="Q4:Q7"/>
    <mergeCell ref="R4:R7"/>
    <mergeCell ref="E1:O1"/>
    <mergeCell ref="A1:D1"/>
    <mergeCell ref="D3:E3"/>
    <mergeCell ref="F3:F7"/>
    <mergeCell ref="G3:G7"/>
    <mergeCell ref="P2:U2"/>
    <mergeCell ref="B3:B7"/>
    <mergeCell ref="T3:T7"/>
    <mergeCell ref="U3:U7"/>
    <mergeCell ref="D4:D7"/>
    <mergeCell ref="E4:E7"/>
    <mergeCell ref="I4:I7"/>
    <mergeCell ref="I3:S3"/>
    <mergeCell ref="A38:E38"/>
    <mergeCell ref="N38:U38"/>
    <mergeCell ref="A39:E39"/>
    <mergeCell ref="N39:U39"/>
    <mergeCell ref="A41:E41"/>
    <mergeCell ref="N41:U41"/>
  </mergeCells>
  <printOptions/>
  <pageMargins left="0.393700787401575" right="0.393700787401575" top="0.393700787401575" bottom="0.393700787401575" header="0.31496062992126" footer="0.31496062992126"/>
  <pageSetup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465" t="s">
        <v>151</v>
      </c>
      <c r="B1" s="465"/>
      <c r="C1" s="465"/>
      <c r="D1" s="465"/>
      <c r="E1" s="509" t="s">
        <v>121</v>
      </c>
      <c r="F1" s="509"/>
      <c r="G1" s="509"/>
      <c r="H1" s="509"/>
      <c r="I1" s="509"/>
      <c r="J1" s="509"/>
      <c r="K1" s="509"/>
      <c r="L1" s="509"/>
      <c r="M1" s="509"/>
      <c r="N1" s="509"/>
      <c r="O1" s="509"/>
      <c r="P1" s="509"/>
      <c r="Q1" s="510" t="s">
        <v>150</v>
      </c>
      <c r="R1" s="511"/>
      <c r="S1" s="511"/>
      <c r="T1" s="511"/>
      <c r="U1" s="511"/>
      <c r="V1" s="511"/>
    </row>
    <row r="2" spans="1:22" ht="15.75" customHeight="1">
      <c r="A2" s="25"/>
      <c r="B2" s="27"/>
      <c r="C2" s="27"/>
      <c r="D2" s="27"/>
      <c r="E2" s="6"/>
      <c r="F2" s="6"/>
      <c r="G2" s="6"/>
      <c r="H2" s="37"/>
      <c r="I2" s="39">
        <f>COUNTBLANK(E9:V37)</f>
        <v>522</v>
      </c>
      <c r="J2" s="39">
        <f>COUNTA(E9:V37)</f>
        <v>0</v>
      </c>
      <c r="K2" s="39">
        <f>I2+J2</f>
        <v>522</v>
      </c>
      <c r="L2" s="41"/>
      <c r="M2" s="26"/>
      <c r="N2" s="26"/>
      <c r="O2" s="26"/>
      <c r="P2" s="26"/>
      <c r="Q2" s="517" t="s">
        <v>122</v>
      </c>
      <c r="R2" s="517"/>
      <c r="S2" s="517"/>
      <c r="T2" s="517"/>
      <c r="U2" s="517"/>
      <c r="V2" s="517"/>
    </row>
    <row r="3" spans="1:22" s="11" customFormat="1" ht="15.75" customHeight="1">
      <c r="A3" s="500" t="s">
        <v>21</v>
      </c>
      <c r="B3" s="501"/>
      <c r="C3" s="506" t="s">
        <v>132</v>
      </c>
      <c r="D3" s="492" t="s">
        <v>134</v>
      </c>
      <c r="E3" s="495" t="s">
        <v>4</v>
      </c>
      <c r="F3" s="496"/>
      <c r="G3" s="486" t="s">
        <v>36</v>
      </c>
      <c r="H3" s="497" t="s">
        <v>82</v>
      </c>
      <c r="I3" s="514" t="s">
        <v>37</v>
      </c>
      <c r="J3" s="515"/>
      <c r="K3" s="515"/>
      <c r="L3" s="515"/>
      <c r="M3" s="515"/>
      <c r="N3" s="515"/>
      <c r="O3" s="515"/>
      <c r="P3" s="515"/>
      <c r="Q3" s="515"/>
      <c r="R3" s="515"/>
      <c r="S3" s="515"/>
      <c r="T3" s="516"/>
      <c r="U3" s="486" t="s">
        <v>103</v>
      </c>
      <c r="V3" s="513" t="s">
        <v>108</v>
      </c>
    </row>
    <row r="4" spans="1:22" s="12" customFormat="1" ht="15.75" customHeight="1">
      <c r="A4" s="502"/>
      <c r="B4" s="503"/>
      <c r="C4" s="507"/>
      <c r="D4" s="493"/>
      <c r="E4" s="492" t="s">
        <v>137</v>
      </c>
      <c r="F4" s="492" t="s">
        <v>62</v>
      </c>
      <c r="G4" s="487"/>
      <c r="H4" s="498"/>
      <c r="I4" s="489" t="s">
        <v>37</v>
      </c>
      <c r="J4" s="495" t="s">
        <v>38</v>
      </c>
      <c r="K4" s="512"/>
      <c r="L4" s="512"/>
      <c r="M4" s="512"/>
      <c r="N4" s="512"/>
      <c r="O4" s="512"/>
      <c r="P4" s="512"/>
      <c r="Q4" s="496"/>
      <c r="R4" s="497" t="s">
        <v>139</v>
      </c>
      <c r="S4" s="489" t="s">
        <v>148</v>
      </c>
      <c r="T4" s="497" t="s">
        <v>81</v>
      </c>
      <c r="U4" s="487"/>
      <c r="V4" s="513"/>
    </row>
    <row r="5" spans="1:22" s="11" customFormat="1" ht="15.75" customHeight="1">
      <c r="A5" s="502"/>
      <c r="B5" s="503"/>
      <c r="C5" s="507"/>
      <c r="D5" s="493"/>
      <c r="E5" s="493"/>
      <c r="F5" s="493"/>
      <c r="G5" s="487"/>
      <c r="H5" s="498"/>
      <c r="I5" s="490"/>
      <c r="J5" s="489" t="s">
        <v>61</v>
      </c>
      <c r="K5" s="495" t="s">
        <v>75</v>
      </c>
      <c r="L5" s="512"/>
      <c r="M5" s="512"/>
      <c r="N5" s="512"/>
      <c r="O5" s="512"/>
      <c r="P5" s="512"/>
      <c r="Q5" s="496"/>
      <c r="R5" s="498"/>
      <c r="S5" s="490"/>
      <c r="T5" s="498"/>
      <c r="U5" s="487"/>
      <c r="V5" s="513"/>
    </row>
    <row r="6" spans="1:22" s="11" customFormat="1" ht="15.75" customHeight="1">
      <c r="A6" s="502"/>
      <c r="B6" s="503"/>
      <c r="C6" s="507"/>
      <c r="D6" s="493"/>
      <c r="E6" s="493"/>
      <c r="F6" s="493"/>
      <c r="G6" s="487"/>
      <c r="H6" s="498"/>
      <c r="I6" s="490"/>
      <c r="J6" s="490"/>
      <c r="K6" s="489" t="s">
        <v>96</v>
      </c>
      <c r="L6" s="495" t="s">
        <v>75</v>
      </c>
      <c r="M6" s="512"/>
      <c r="N6" s="496"/>
      <c r="O6" s="489" t="s">
        <v>42</v>
      </c>
      <c r="P6" s="489" t="s">
        <v>147</v>
      </c>
      <c r="Q6" s="489" t="s">
        <v>46</v>
      </c>
      <c r="R6" s="498"/>
      <c r="S6" s="490"/>
      <c r="T6" s="498"/>
      <c r="U6" s="487"/>
      <c r="V6" s="513"/>
    </row>
    <row r="7" spans="1:22" s="11" customFormat="1" ht="44.25" customHeight="1">
      <c r="A7" s="504"/>
      <c r="B7" s="505"/>
      <c r="C7" s="508"/>
      <c r="D7" s="494"/>
      <c r="E7" s="494"/>
      <c r="F7" s="494"/>
      <c r="G7" s="488"/>
      <c r="H7" s="499"/>
      <c r="I7" s="491"/>
      <c r="J7" s="491"/>
      <c r="K7" s="491"/>
      <c r="L7" s="44" t="s">
        <v>39</v>
      </c>
      <c r="M7" s="44" t="s">
        <v>40</v>
      </c>
      <c r="N7" s="44" t="s">
        <v>53</v>
      </c>
      <c r="O7" s="491"/>
      <c r="P7" s="491"/>
      <c r="Q7" s="491"/>
      <c r="R7" s="499"/>
      <c r="S7" s="491"/>
      <c r="T7" s="499"/>
      <c r="U7" s="488"/>
      <c r="V7" s="513"/>
    </row>
    <row r="8" spans="1:22" ht="14.25" customHeight="1">
      <c r="A8" s="495" t="s">
        <v>3</v>
      </c>
      <c r="B8" s="496"/>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2" ht="14.25" customHeight="1">
      <c r="A9" s="495" t="s">
        <v>10</v>
      </c>
      <c r="B9" s="496"/>
      <c r="C9" s="46"/>
      <c r="D9" s="46"/>
      <c r="E9" s="46"/>
      <c r="F9" s="46"/>
      <c r="G9" s="46"/>
      <c r="H9" s="46"/>
      <c r="I9" s="46"/>
      <c r="J9" s="46"/>
      <c r="K9" s="46"/>
      <c r="L9" s="46"/>
      <c r="M9" s="46"/>
      <c r="N9" s="46"/>
      <c r="O9" s="46"/>
      <c r="P9" s="46"/>
      <c r="Q9" s="46"/>
      <c r="R9" s="46"/>
      <c r="S9" s="46"/>
      <c r="T9" s="46"/>
      <c r="U9" s="46"/>
      <c r="V9" s="46"/>
    </row>
    <row r="10" spans="1:22" ht="14.25" customHeight="1">
      <c r="A10" s="44" t="s">
        <v>0</v>
      </c>
      <c r="B10" s="47" t="s">
        <v>89</v>
      </c>
      <c r="C10" s="46"/>
      <c r="D10" s="46"/>
      <c r="E10" s="46"/>
      <c r="F10" s="46"/>
      <c r="G10" s="46"/>
      <c r="H10" s="46"/>
      <c r="I10" s="46"/>
      <c r="J10" s="46"/>
      <c r="K10" s="46"/>
      <c r="L10" s="46"/>
      <c r="M10" s="46"/>
      <c r="N10" s="46"/>
      <c r="O10" s="46"/>
      <c r="P10" s="46"/>
      <c r="Q10" s="46"/>
      <c r="R10" s="46"/>
      <c r="S10" s="46"/>
      <c r="T10" s="46"/>
      <c r="U10" s="46"/>
      <c r="V10" s="46"/>
    </row>
    <row r="11" spans="1:22" ht="14.25" customHeight="1">
      <c r="A11" s="48" t="s">
        <v>13</v>
      </c>
      <c r="B11" s="49" t="s">
        <v>31</v>
      </c>
      <c r="C11" s="46"/>
      <c r="D11" s="46"/>
      <c r="E11" s="46"/>
      <c r="F11" s="46"/>
      <c r="G11" s="46"/>
      <c r="H11" s="46"/>
      <c r="I11" s="46"/>
      <c r="J11" s="46"/>
      <c r="K11" s="46"/>
      <c r="L11" s="46"/>
      <c r="M11" s="46"/>
      <c r="N11" s="46"/>
      <c r="O11" s="46"/>
      <c r="P11" s="46"/>
      <c r="Q11" s="46"/>
      <c r="R11" s="46"/>
      <c r="S11" s="46"/>
      <c r="T11" s="46"/>
      <c r="U11" s="46"/>
      <c r="V11" s="46"/>
    </row>
    <row r="12" spans="1:22" ht="14.25" customHeight="1">
      <c r="A12" s="48" t="s">
        <v>14</v>
      </c>
      <c r="B12" s="50" t="s">
        <v>33</v>
      </c>
      <c r="C12" s="46"/>
      <c r="D12" s="46"/>
      <c r="E12" s="46"/>
      <c r="F12" s="46"/>
      <c r="G12" s="46"/>
      <c r="H12" s="46"/>
      <c r="I12" s="46"/>
      <c r="J12" s="46"/>
      <c r="K12" s="46"/>
      <c r="L12" s="46"/>
      <c r="M12" s="46"/>
      <c r="N12" s="46"/>
      <c r="O12" s="46"/>
      <c r="P12" s="46"/>
      <c r="Q12" s="46"/>
      <c r="R12" s="46"/>
      <c r="S12" s="46"/>
      <c r="T12" s="46"/>
      <c r="U12" s="46"/>
      <c r="V12" s="46"/>
    </row>
    <row r="13" spans="1:22" ht="14.25" customHeight="1">
      <c r="A13" s="48" t="s">
        <v>19</v>
      </c>
      <c r="B13" s="51" t="s">
        <v>141</v>
      </c>
      <c r="C13" s="46"/>
      <c r="D13" s="46"/>
      <c r="E13" s="46"/>
      <c r="F13" s="46"/>
      <c r="G13" s="46"/>
      <c r="H13" s="46"/>
      <c r="I13" s="46"/>
      <c r="J13" s="46"/>
      <c r="K13" s="46"/>
      <c r="L13" s="46"/>
      <c r="M13" s="46"/>
      <c r="N13" s="46"/>
      <c r="O13" s="46"/>
      <c r="P13" s="46"/>
      <c r="Q13" s="46"/>
      <c r="R13" s="46"/>
      <c r="S13" s="46"/>
      <c r="T13" s="46"/>
      <c r="U13" s="46"/>
      <c r="V13" s="46"/>
    </row>
    <row r="14" spans="1:22" ht="15.75">
      <c r="A14" s="48" t="s">
        <v>22</v>
      </c>
      <c r="B14" s="49" t="s">
        <v>145</v>
      </c>
      <c r="C14" s="46"/>
      <c r="D14" s="46"/>
      <c r="E14" s="46"/>
      <c r="F14" s="46"/>
      <c r="G14" s="46"/>
      <c r="H14" s="46"/>
      <c r="I14" s="46"/>
      <c r="J14" s="46"/>
      <c r="K14" s="46"/>
      <c r="L14" s="46"/>
      <c r="M14" s="46"/>
      <c r="N14" s="46"/>
      <c r="O14" s="46"/>
      <c r="P14" s="46"/>
      <c r="Q14" s="46"/>
      <c r="R14" s="46"/>
      <c r="S14" s="46"/>
      <c r="T14" s="46"/>
      <c r="U14" s="46"/>
      <c r="V14" s="53"/>
    </row>
    <row r="15" spans="1:22" ht="17.25" customHeight="1">
      <c r="A15" s="48" t="s">
        <v>23</v>
      </c>
      <c r="B15" s="52" t="s">
        <v>144</v>
      </c>
      <c r="C15" s="46"/>
      <c r="D15" s="46"/>
      <c r="E15" s="46"/>
      <c r="F15" s="46"/>
      <c r="G15" s="46"/>
      <c r="H15" s="46"/>
      <c r="I15" s="46"/>
      <c r="J15" s="46"/>
      <c r="K15" s="46"/>
      <c r="L15" s="46"/>
      <c r="M15" s="46"/>
      <c r="N15" s="46"/>
      <c r="O15" s="46"/>
      <c r="P15" s="46"/>
      <c r="Q15" s="46"/>
      <c r="R15" s="46"/>
      <c r="S15" s="46"/>
      <c r="T15" s="46"/>
      <c r="U15" s="46"/>
      <c r="V15" s="46"/>
    </row>
    <row r="16" spans="1:22" ht="17.25" customHeight="1">
      <c r="A16" s="48" t="s">
        <v>24</v>
      </c>
      <c r="B16" s="52" t="s">
        <v>146</v>
      </c>
      <c r="C16" s="46"/>
      <c r="D16" s="46"/>
      <c r="E16" s="46"/>
      <c r="F16" s="46"/>
      <c r="G16" s="46"/>
      <c r="H16" s="46"/>
      <c r="I16" s="46"/>
      <c r="J16" s="46"/>
      <c r="K16" s="46"/>
      <c r="L16" s="46"/>
      <c r="M16" s="46"/>
      <c r="N16" s="46"/>
      <c r="O16" s="46"/>
      <c r="P16" s="46"/>
      <c r="Q16" s="46"/>
      <c r="R16" s="46"/>
      <c r="S16" s="46"/>
      <c r="T16" s="46"/>
      <c r="U16" s="46"/>
      <c r="V16" s="46"/>
    </row>
    <row r="17" spans="1:22" ht="14.25" customHeight="1">
      <c r="A17" s="48" t="s">
        <v>25</v>
      </c>
      <c r="B17" s="49" t="s">
        <v>129</v>
      </c>
      <c r="C17" s="46"/>
      <c r="D17" s="46"/>
      <c r="E17" s="46"/>
      <c r="F17" s="46"/>
      <c r="G17" s="46"/>
      <c r="H17" s="46"/>
      <c r="I17" s="46"/>
      <c r="J17" s="46"/>
      <c r="K17" s="46"/>
      <c r="L17" s="46"/>
      <c r="M17" s="46"/>
      <c r="N17" s="46"/>
      <c r="O17" s="46"/>
      <c r="P17" s="46"/>
      <c r="Q17" s="46"/>
      <c r="R17" s="46"/>
      <c r="S17" s="46"/>
      <c r="T17" s="46"/>
      <c r="U17" s="46"/>
      <c r="V17" s="46"/>
    </row>
    <row r="18" spans="1:22" ht="14.25" customHeight="1">
      <c r="A18" s="48" t="s">
        <v>26</v>
      </c>
      <c r="B18" s="49" t="s">
        <v>32</v>
      </c>
      <c r="C18" s="46"/>
      <c r="D18" s="46"/>
      <c r="E18" s="46"/>
      <c r="F18" s="46"/>
      <c r="G18" s="46"/>
      <c r="H18" s="46"/>
      <c r="I18" s="46"/>
      <c r="J18" s="46"/>
      <c r="K18" s="46"/>
      <c r="L18" s="46"/>
      <c r="M18" s="46"/>
      <c r="N18" s="46"/>
      <c r="O18" s="46"/>
      <c r="P18" s="46"/>
      <c r="Q18" s="46"/>
      <c r="R18" s="46"/>
      <c r="S18" s="46"/>
      <c r="T18" s="46"/>
      <c r="U18" s="46"/>
      <c r="V18" s="46"/>
    </row>
    <row r="19" spans="1:22" ht="14.25" customHeight="1">
      <c r="A19" s="48" t="s">
        <v>27</v>
      </c>
      <c r="B19" s="49" t="s">
        <v>34</v>
      </c>
      <c r="C19" s="46"/>
      <c r="D19" s="46"/>
      <c r="E19" s="46"/>
      <c r="F19" s="46"/>
      <c r="G19" s="46"/>
      <c r="H19" s="46"/>
      <c r="I19" s="46"/>
      <c r="J19" s="46"/>
      <c r="K19" s="46"/>
      <c r="L19" s="46"/>
      <c r="M19" s="46"/>
      <c r="N19" s="46"/>
      <c r="O19" s="46"/>
      <c r="P19" s="46"/>
      <c r="Q19" s="46"/>
      <c r="R19" s="46"/>
      <c r="S19" s="46"/>
      <c r="T19" s="46"/>
      <c r="U19" s="46"/>
      <c r="V19" s="46"/>
    </row>
    <row r="20" spans="1:22" ht="14.25" customHeight="1">
      <c r="A20" s="48" t="s">
        <v>29</v>
      </c>
      <c r="B20" s="49" t="s">
        <v>35</v>
      </c>
      <c r="C20" s="46"/>
      <c r="D20" s="46"/>
      <c r="E20" s="46"/>
      <c r="F20" s="46"/>
      <c r="G20" s="46"/>
      <c r="H20" s="46"/>
      <c r="I20" s="46"/>
      <c r="J20" s="46"/>
      <c r="K20" s="46"/>
      <c r="L20" s="46"/>
      <c r="M20" s="46"/>
      <c r="N20" s="46"/>
      <c r="O20" s="46"/>
      <c r="P20" s="46"/>
      <c r="Q20" s="46"/>
      <c r="R20" s="46"/>
      <c r="S20" s="46"/>
      <c r="T20" s="46"/>
      <c r="U20" s="46"/>
      <c r="V20" s="46"/>
    </row>
    <row r="21" spans="1:22" ht="14.25" customHeight="1">
      <c r="A21" s="48" t="s">
        <v>30</v>
      </c>
      <c r="B21" s="49" t="s">
        <v>143</v>
      </c>
      <c r="C21" s="46"/>
      <c r="D21" s="46"/>
      <c r="E21" s="46"/>
      <c r="F21" s="46"/>
      <c r="G21" s="46"/>
      <c r="H21" s="46"/>
      <c r="I21" s="46"/>
      <c r="J21" s="46"/>
      <c r="K21" s="46"/>
      <c r="L21" s="46"/>
      <c r="M21" s="46"/>
      <c r="N21" s="46"/>
      <c r="O21" s="46"/>
      <c r="P21" s="46"/>
      <c r="Q21" s="46"/>
      <c r="R21" s="46"/>
      <c r="S21" s="46"/>
      <c r="T21" s="46"/>
      <c r="U21" s="46"/>
      <c r="V21" s="46"/>
    </row>
    <row r="22" spans="1:22" ht="14.25" customHeight="1">
      <c r="A22" s="48" t="s">
        <v>104</v>
      </c>
      <c r="B22" s="49" t="s">
        <v>142</v>
      </c>
      <c r="C22" s="46"/>
      <c r="D22" s="46"/>
      <c r="E22" s="46"/>
      <c r="F22" s="46"/>
      <c r="G22" s="46"/>
      <c r="H22" s="46"/>
      <c r="I22" s="46"/>
      <c r="J22" s="46"/>
      <c r="K22" s="46"/>
      <c r="L22" s="46"/>
      <c r="M22" s="46"/>
      <c r="N22" s="46"/>
      <c r="O22" s="46"/>
      <c r="P22" s="46"/>
      <c r="Q22" s="46"/>
      <c r="R22" s="46"/>
      <c r="S22" s="46"/>
      <c r="T22" s="46"/>
      <c r="U22" s="46"/>
      <c r="V22" s="46"/>
    </row>
    <row r="23" spans="1:22" ht="14.25" customHeight="1">
      <c r="A23" s="48" t="s">
        <v>101</v>
      </c>
      <c r="B23" s="49" t="s">
        <v>102</v>
      </c>
      <c r="C23" s="46"/>
      <c r="D23" s="46"/>
      <c r="E23" s="46"/>
      <c r="F23" s="46"/>
      <c r="G23" s="46"/>
      <c r="H23" s="46"/>
      <c r="I23" s="46"/>
      <c r="J23" s="46"/>
      <c r="K23" s="46"/>
      <c r="L23" s="46"/>
      <c r="M23" s="46"/>
      <c r="N23" s="46"/>
      <c r="O23" s="46"/>
      <c r="P23" s="46"/>
      <c r="Q23" s="46"/>
      <c r="R23" s="46"/>
      <c r="S23" s="46"/>
      <c r="T23" s="46"/>
      <c r="U23" s="46"/>
      <c r="V23" s="46"/>
    </row>
    <row r="24" spans="1:22" ht="14.25" customHeight="1">
      <c r="A24" s="44" t="s">
        <v>1</v>
      </c>
      <c r="B24" s="47" t="s">
        <v>90</v>
      </c>
      <c r="C24" s="46"/>
      <c r="D24" s="46"/>
      <c r="E24" s="46"/>
      <c r="F24" s="46"/>
      <c r="G24" s="46"/>
      <c r="H24" s="46"/>
      <c r="I24" s="46"/>
      <c r="J24" s="46"/>
      <c r="K24" s="46"/>
      <c r="L24" s="46"/>
      <c r="M24" s="46"/>
      <c r="N24" s="46"/>
      <c r="O24" s="46"/>
      <c r="P24" s="46"/>
      <c r="Q24" s="46"/>
      <c r="R24" s="46"/>
      <c r="S24" s="46"/>
      <c r="T24" s="46"/>
      <c r="U24" s="46"/>
      <c r="V24" s="46"/>
    </row>
    <row r="25" spans="1:22" ht="14.25" customHeight="1">
      <c r="A25" s="48" t="s">
        <v>13</v>
      </c>
      <c r="B25" s="49" t="s">
        <v>31</v>
      </c>
      <c r="C25" s="46"/>
      <c r="D25" s="46"/>
      <c r="E25" s="46"/>
      <c r="F25" s="46"/>
      <c r="G25" s="46"/>
      <c r="H25" s="46"/>
      <c r="I25" s="46"/>
      <c r="J25" s="46"/>
      <c r="K25" s="46"/>
      <c r="L25" s="46"/>
      <c r="M25" s="46"/>
      <c r="N25" s="46"/>
      <c r="O25" s="46"/>
      <c r="P25" s="46"/>
      <c r="Q25" s="46"/>
      <c r="R25" s="46"/>
      <c r="S25" s="46"/>
      <c r="T25" s="46"/>
      <c r="U25" s="46"/>
      <c r="V25" s="46"/>
    </row>
    <row r="26" spans="1:22" ht="14.25" customHeight="1">
      <c r="A26" s="48" t="s">
        <v>14</v>
      </c>
      <c r="B26" s="50" t="s">
        <v>33</v>
      </c>
      <c r="C26" s="46"/>
      <c r="D26" s="46"/>
      <c r="E26" s="46"/>
      <c r="F26" s="46"/>
      <c r="G26" s="46"/>
      <c r="H26" s="46"/>
      <c r="I26" s="46"/>
      <c r="J26" s="46"/>
      <c r="K26" s="46"/>
      <c r="L26" s="46"/>
      <c r="M26" s="46"/>
      <c r="N26" s="46"/>
      <c r="O26" s="46"/>
      <c r="P26" s="46"/>
      <c r="Q26" s="46"/>
      <c r="R26" s="46"/>
      <c r="S26" s="46"/>
      <c r="T26" s="46"/>
      <c r="U26" s="46"/>
      <c r="V26" s="46"/>
    </row>
    <row r="27" spans="1:22" ht="14.25" customHeight="1">
      <c r="A27" s="48" t="s">
        <v>19</v>
      </c>
      <c r="B27" s="51" t="s">
        <v>141</v>
      </c>
      <c r="C27" s="46"/>
      <c r="D27" s="46"/>
      <c r="E27" s="46"/>
      <c r="F27" s="46"/>
      <c r="G27" s="46"/>
      <c r="H27" s="46"/>
      <c r="I27" s="46"/>
      <c r="J27" s="46"/>
      <c r="K27" s="46"/>
      <c r="L27" s="46"/>
      <c r="M27" s="46"/>
      <c r="N27" s="46"/>
      <c r="O27" s="46"/>
      <c r="P27" s="46"/>
      <c r="Q27" s="46"/>
      <c r="R27" s="46"/>
      <c r="S27" s="46"/>
      <c r="T27" s="46"/>
      <c r="U27" s="46"/>
      <c r="V27" s="46"/>
    </row>
    <row r="28" spans="1:22" ht="14.25" customHeight="1">
      <c r="A28" s="48" t="s">
        <v>22</v>
      </c>
      <c r="B28" s="49" t="s">
        <v>145</v>
      </c>
      <c r="C28" s="46"/>
      <c r="D28" s="46"/>
      <c r="E28" s="46"/>
      <c r="F28" s="46"/>
      <c r="G28" s="46"/>
      <c r="H28" s="46"/>
      <c r="I28" s="46"/>
      <c r="J28" s="46"/>
      <c r="K28" s="46"/>
      <c r="L28" s="46"/>
      <c r="M28" s="46"/>
      <c r="N28" s="46"/>
      <c r="O28" s="46"/>
      <c r="P28" s="46"/>
      <c r="Q28" s="46"/>
      <c r="R28" s="46"/>
      <c r="S28" s="46"/>
      <c r="T28" s="46"/>
      <c r="U28" s="46"/>
      <c r="V28" s="46"/>
    </row>
    <row r="29" spans="1:22" ht="15.75">
      <c r="A29" s="48" t="s">
        <v>23</v>
      </c>
      <c r="B29" s="52" t="s">
        <v>144</v>
      </c>
      <c r="C29" s="46"/>
      <c r="D29" s="46"/>
      <c r="E29" s="46"/>
      <c r="F29" s="46"/>
      <c r="G29" s="46"/>
      <c r="H29" s="46"/>
      <c r="I29" s="46"/>
      <c r="J29" s="46"/>
      <c r="K29" s="46"/>
      <c r="L29" s="46"/>
      <c r="M29" s="46"/>
      <c r="N29" s="46"/>
      <c r="O29" s="46"/>
      <c r="P29" s="46"/>
      <c r="Q29" s="46"/>
      <c r="R29" s="46"/>
      <c r="S29" s="46"/>
      <c r="T29" s="46"/>
      <c r="U29" s="46"/>
      <c r="V29" s="53"/>
    </row>
    <row r="30" spans="1:22" ht="14.25" customHeight="1">
      <c r="A30" s="48" t="s">
        <v>24</v>
      </c>
      <c r="B30" s="49" t="s">
        <v>128</v>
      </c>
      <c r="C30" s="46"/>
      <c r="D30" s="46"/>
      <c r="E30" s="46"/>
      <c r="F30" s="46"/>
      <c r="G30" s="46"/>
      <c r="H30" s="46"/>
      <c r="I30" s="46"/>
      <c r="J30" s="46"/>
      <c r="K30" s="46"/>
      <c r="L30" s="46"/>
      <c r="M30" s="46"/>
      <c r="N30" s="46"/>
      <c r="O30" s="46"/>
      <c r="P30" s="46"/>
      <c r="Q30" s="46"/>
      <c r="R30" s="46"/>
      <c r="S30" s="46"/>
      <c r="T30" s="46"/>
      <c r="U30" s="46"/>
      <c r="V30" s="46"/>
    </row>
    <row r="31" spans="1:22" ht="14.25" customHeight="1">
      <c r="A31" s="48" t="s">
        <v>25</v>
      </c>
      <c r="B31" s="49" t="s">
        <v>129</v>
      </c>
      <c r="C31" s="46"/>
      <c r="D31" s="46"/>
      <c r="E31" s="46"/>
      <c r="F31" s="46"/>
      <c r="G31" s="46"/>
      <c r="H31" s="46"/>
      <c r="I31" s="46"/>
      <c r="J31" s="46"/>
      <c r="K31" s="46"/>
      <c r="L31" s="46"/>
      <c r="M31" s="46"/>
      <c r="N31" s="46"/>
      <c r="O31" s="46"/>
      <c r="P31" s="46"/>
      <c r="Q31" s="46"/>
      <c r="R31" s="46"/>
      <c r="S31" s="46"/>
      <c r="T31" s="46"/>
      <c r="U31" s="46"/>
      <c r="V31" s="46"/>
    </row>
    <row r="32" spans="1:22" ht="14.25" customHeight="1">
      <c r="A32" s="48" t="s">
        <v>26</v>
      </c>
      <c r="B32" s="49" t="s">
        <v>32</v>
      </c>
      <c r="C32" s="46"/>
      <c r="D32" s="46"/>
      <c r="E32" s="46"/>
      <c r="F32" s="46"/>
      <c r="G32" s="46"/>
      <c r="H32" s="46"/>
      <c r="I32" s="46"/>
      <c r="J32" s="46"/>
      <c r="K32" s="46"/>
      <c r="L32" s="46"/>
      <c r="M32" s="46"/>
      <c r="N32" s="46"/>
      <c r="O32" s="46"/>
      <c r="P32" s="46"/>
      <c r="Q32" s="46"/>
      <c r="R32" s="46"/>
      <c r="S32" s="46"/>
      <c r="T32" s="46"/>
      <c r="U32" s="46"/>
      <c r="V32" s="46"/>
    </row>
    <row r="33" spans="1:22" ht="14.25" customHeight="1">
      <c r="A33" s="48" t="s">
        <v>27</v>
      </c>
      <c r="B33" s="49" t="s">
        <v>34</v>
      </c>
      <c r="C33" s="46"/>
      <c r="D33" s="46"/>
      <c r="E33" s="46"/>
      <c r="F33" s="46"/>
      <c r="G33" s="46"/>
      <c r="H33" s="46"/>
      <c r="I33" s="46"/>
      <c r="J33" s="46"/>
      <c r="K33" s="46"/>
      <c r="L33" s="46"/>
      <c r="M33" s="46"/>
      <c r="N33" s="46"/>
      <c r="O33" s="46"/>
      <c r="P33" s="46"/>
      <c r="Q33" s="46"/>
      <c r="R33" s="46"/>
      <c r="S33" s="46"/>
      <c r="T33" s="46"/>
      <c r="U33" s="46"/>
      <c r="V33" s="46"/>
    </row>
    <row r="34" spans="1:22" ht="14.25" customHeight="1">
      <c r="A34" s="48" t="s">
        <v>29</v>
      </c>
      <c r="B34" s="49" t="s">
        <v>35</v>
      </c>
      <c r="C34" s="46"/>
      <c r="D34" s="46"/>
      <c r="E34" s="46"/>
      <c r="F34" s="46"/>
      <c r="G34" s="46"/>
      <c r="H34" s="46"/>
      <c r="I34" s="46"/>
      <c r="J34" s="46"/>
      <c r="K34" s="46"/>
      <c r="L34" s="46"/>
      <c r="M34" s="46"/>
      <c r="N34" s="46"/>
      <c r="O34" s="46"/>
      <c r="P34" s="46"/>
      <c r="Q34" s="46"/>
      <c r="R34" s="46"/>
      <c r="S34" s="46"/>
      <c r="T34" s="46"/>
      <c r="U34" s="46"/>
      <c r="V34" s="46"/>
    </row>
    <row r="35" spans="1:22" ht="14.25" customHeight="1">
      <c r="A35" s="48" t="s">
        <v>30</v>
      </c>
      <c r="B35" s="49" t="s">
        <v>143</v>
      </c>
      <c r="C35" s="46"/>
      <c r="D35" s="46"/>
      <c r="E35" s="46"/>
      <c r="F35" s="46"/>
      <c r="G35" s="46"/>
      <c r="H35" s="46"/>
      <c r="I35" s="46"/>
      <c r="J35" s="46"/>
      <c r="K35" s="46"/>
      <c r="L35" s="46"/>
      <c r="M35" s="46"/>
      <c r="N35" s="46"/>
      <c r="O35" s="46"/>
      <c r="P35" s="46"/>
      <c r="Q35" s="46"/>
      <c r="R35" s="46"/>
      <c r="S35" s="46"/>
      <c r="T35" s="46"/>
      <c r="U35" s="46"/>
      <c r="V35" s="46"/>
    </row>
    <row r="36" spans="1:22" ht="14.25" customHeight="1">
      <c r="A36" s="48" t="s">
        <v>104</v>
      </c>
      <c r="B36" s="49" t="s">
        <v>142</v>
      </c>
      <c r="C36" s="46"/>
      <c r="D36" s="46"/>
      <c r="E36" s="46"/>
      <c r="F36" s="46"/>
      <c r="G36" s="46"/>
      <c r="H36" s="46"/>
      <c r="I36" s="46"/>
      <c r="J36" s="46"/>
      <c r="K36" s="46"/>
      <c r="L36" s="46"/>
      <c r="M36" s="46"/>
      <c r="N36" s="46"/>
      <c r="O36" s="46"/>
      <c r="P36" s="46"/>
      <c r="Q36" s="46"/>
      <c r="R36" s="46"/>
      <c r="S36" s="46"/>
      <c r="T36" s="46"/>
      <c r="U36" s="46"/>
      <c r="V36" s="46"/>
    </row>
    <row r="37" spans="1:22" ht="14.25" customHeight="1">
      <c r="A37" s="48" t="s">
        <v>101</v>
      </c>
      <c r="B37" s="49" t="s">
        <v>102</v>
      </c>
      <c r="C37" s="46"/>
      <c r="D37" s="46"/>
      <c r="E37" s="46"/>
      <c r="F37" s="46"/>
      <c r="G37" s="46"/>
      <c r="H37" s="46"/>
      <c r="I37" s="46"/>
      <c r="J37" s="46"/>
      <c r="K37" s="46"/>
      <c r="L37" s="46"/>
      <c r="M37" s="46"/>
      <c r="N37" s="46"/>
      <c r="O37" s="46"/>
      <c r="P37" s="46"/>
      <c r="Q37" s="46"/>
      <c r="R37" s="46"/>
      <c r="S37" s="46"/>
      <c r="T37" s="46"/>
      <c r="U37" s="46"/>
      <c r="V37" s="46"/>
    </row>
    <row r="38" spans="1:22" s="5" customFormat="1" ht="45.75" customHeight="1">
      <c r="A38" s="482" t="s">
        <v>119</v>
      </c>
      <c r="B38" s="482"/>
      <c r="C38" s="482"/>
      <c r="D38" s="482"/>
      <c r="E38" s="482"/>
      <c r="F38" s="482"/>
      <c r="G38" s="482"/>
      <c r="H38" s="482"/>
      <c r="I38" s="7"/>
      <c r="J38" s="7"/>
      <c r="K38" s="7"/>
      <c r="L38" s="7"/>
      <c r="M38" s="7"/>
      <c r="O38" s="484" t="s">
        <v>127</v>
      </c>
      <c r="P38" s="484"/>
      <c r="Q38" s="484"/>
      <c r="R38" s="484"/>
      <c r="S38" s="484"/>
      <c r="T38" s="484"/>
      <c r="U38" s="484"/>
      <c r="V38" s="484"/>
    </row>
    <row r="39" spans="1:22" ht="15.75">
      <c r="A39" s="483"/>
      <c r="B39" s="483"/>
      <c r="C39" s="483"/>
      <c r="D39" s="483"/>
      <c r="E39" s="483"/>
      <c r="F39" s="483"/>
      <c r="G39" s="483"/>
      <c r="H39" s="483"/>
      <c r="O39" s="485"/>
      <c r="P39" s="485"/>
      <c r="Q39" s="485"/>
      <c r="R39" s="485"/>
      <c r="S39" s="485"/>
      <c r="T39" s="485"/>
      <c r="U39" s="485"/>
      <c r="V39" s="485"/>
    </row>
  </sheetData>
  <sheetProtection/>
  <mergeCells count="31">
    <mergeCell ref="E1:P1"/>
    <mergeCell ref="A1:D1"/>
    <mergeCell ref="D3:D7"/>
    <mergeCell ref="Q1:V1"/>
    <mergeCell ref="E3:F3"/>
    <mergeCell ref="J4:Q4"/>
    <mergeCell ref="E4:E7"/>
    <mergeCell ref="V3:V7"/>
    <mergeCell ref="G3:G7"/>
    <mergeCell ref="Q6:Q7"/>
    <mergeCell ref="I4:I7"/>
    <mergeCell ref="I3:T3"/>
    <mergeCell ref="L6:N6"/>
    <mergeCell ref="K5:Q5"/>
    <mergeCell ref="Q2:V2"/>
    <mergeCell ref="H3:H7"/>
    <mergeCell ref="A38:H39"/>
    <mergeCell ref="O38:V39"/>
    <mergeCell ref="U3:U7"/>
    <mergeCell ref="J5:J7"/>
    <mergeCell ref="F4:F7"/>
    <mergeCell ref="A9:B9"/>
    <mergeCell ref="P6:P7"/>
    <mergeCell ref="T4:T7"/>
    <mergeCell ref="O6:O7"/>
    <mergeCell ref="S4:S7"/>
    <mergeCell ref="R4:R7"/>
    <mergeCell ref="A3:B7"/>
    <mergeCell ref="K6:K7"/>
    <mergeCell ref="A8:B8"/>
    <mergeCell ref="C3:C7"/>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E37"/>
  <sheetViews>
    <sheetView view="pageBreakPreview" zoomScale="85" zoomScaleNormal="90" zoomScaleSheetLayoutView="85" zoomScalePageLayoutView="0" workbookViewId="0" topLeftCell="A1">
      <selection activeCell="C3" sqref="C3:D34"/>
    </sheetView>
  </sheetViews>
  <sheetFormatPr defaultColWidth="9.00390625" defaultRowHeight="15.75"/>
  <cols>
    <col min="1" max="1" width="7.25390625" style="3" customWidth="1"/>
    <col min="2" max="2" width="58.875" style="3" customWidth="1"/>
    <col min="3" max="3" width="16.875" style="3" customWidth="1"/>
    <col min="4" max="4" width="16.375" style="3" customWidth="1"/>
    <col min="5" max="5" width="16.00390625" style="3" customWidth="1"/>
    <col min="6" max="16384" width="9.00390625" style="3" customWidth="1"/>
  </cols>
  <sheetData>
    <row r="1" spans="1:4" s="9" customFormat="1" ht="50.25" customHeight="1">
      <c r="A1" s="518" t="s">
        <v>100</v>
      </c>
      <c r="B1" s="519"/>
      <c r="C1" s="519"/>
      <c r="D1" s="519"/>
    </row>
    <row r="2" spans="1:4" s="10" customFormat="1" ht="39.75" customHeight="1">
      <c r="A2" s="520" t="s">
        <v>20</v>
      </c>
      <c r="B2" s="521"/>
      <c r="C2" s="221" t="s">
        <v>88</v>
      </c>
      <c r="D2" s="221" t="s">
        <v>91</v>
      </c>
    </row>
    <row r="3" spans="1:4" ht="21" customHeight="1">
      <c r="A3" s="21" t="s">
        <v>13</v>
      </c>
      <c r="B3" s="22" t="s">
        <v>87</v>
      </c>
      <c r="C3" s="237">
        <v>25026</v>
      </c>
      <c r="D3" s="237">
        <v>7157218</v>
      </c>
    </row>
    <row r="4" spans="1:4" s="2" customFormat="1" ht="21" customHeight="1">
      <c r="A4" s="20" t="s">
        <v>15</v>
      </c>
      <c r="B4" s="23" t="s">
        <v>316</v>
      </c>
      <c r="C4" s="235">
        <v>25026</v>
      </c>
      <c r="D4" s="235">
        <v>525661</v>
      </c>
    </row>
    <row r="5" spans="1:4" s="2" customFormat="1" ht="21" customHeight="1">
      <c r="A5" s="20" t="s">
        <v>16</v>
      </c>
      <c r="B5" s="23" t="s">
        <v>317</v>
      </c>
      <c r="C5" s="235">
        <v>0</v>
      </c>
      <c r="D5" s="235">
        <v>42904</v>
      </c>
    </row>
    <row r="6" spans="1:4" s="2" customFormat="1" ht="21" customHeight="1">
      <c r="A6" s="20" t="s">
        <v>41</v>
      </c>
      <c r="B6" s="23" t="s">
        <v>318</v>
      </c>
      <c r="C6" s="236">
        <v>0</v>
      </c>
      <c r="D6" s="235">
        <v>6588653</v>
      </c>
    </row>
    <row r="7" spans="1:4" s="16" customFormat="1" ht="21" customHeight="1">
      <c r="A7" s="20" t="s">
        <v>43</v>
      </c>
      <c r="B7" s="23" t="s">
        <v>319</v>
      </c>
      <c r="C7" s="235">
        <v>0</v>
      </c>
      <c r="D7" s="235">
        <v>0</v>
      </c>
    </row>
    <row r="8" spans="1:4" s="2" customFormat="1" ht="21" customHeight="1">
      <c r="A8" s="20" t="s">
        <v>44</v>
      </c>
      <c r="B8" s="23" t="s">
        <v>320</v>
      </c>
      <c r="C8" s="235">
        <v>0</v>
      </c>
      <c r="D8" s="235">
        <v>0</v>
      </c>
    </row>
    <row r="9" spans="1:4" s="2" customFormat="1" ht="21" customHeight="1">
      <c r="A9" s="20" t="s">
        <v>77</v>
      </c>
      <c r="B9" s="23" t="s">
        <v>321</v>
      </c>
      <c r="C9" s="235">
        <v>0</v>
      </c>
      <c r="D9" s="236">
        <v>0</v>
      </c>
    </row>
    <row r="10" spans="1:4" s="2" customFormat="1" ht="21" customHeight="1">
      <c r="A10" s="20" t="s">
        <v>80</v>
      </c>
      <c r="B10" s="23" t="s">
        <v>322</v>
      </c>
      <c r="C10" s="236">
        <v>0</v>
      </c>
      <c r="D10" s="235">
        <v>0</v>
      </c>
    </row>
    <row r="11" spans="1:4" s="2" customFormat="1" ht="21" customHeight="1">
      <c r="A11" s="20" t="s">
        <v>83</v>
      </c>
      <c r="B11" s="23" t="s">
        <v>323</v>
      </c>
      <c r="C11" s="235">
        <v>0</v>
      </c>
      <c r="D11" s="235">
        <v>0</v>
      </c>
    </row>
    <row r="12" spans="1:4" s="16" customFormat="1" ht="21" customHeight="1">
      <c r="A12" s="21" t="s">
        <v>14</v>
      </c>
      <c r="B12" s="22" t="s">
        <v>46</v>
      </c>
      <c r="C12" s="235">
        <v>0</v>
      </c>
      <c r="D12" s="235">
        <v>0</v>
      </c>
    </row>
    <row r="13" spans="1:4" s="16" customFormat="1" ht="21" customHeight="1">
      <c r="A13" s="20" t="s">
        <v>17</v>
      </c>
      <c r="B13" s="24" t="s">
        <v>45</v>
      </c>
      <c r="C13" s="238">
        <v>0</v>
      </c>
      <c r="D13" s="235">
        <v>0</v>
      </c>
    </row>
    <row r="14" spans="1:4" s="16" customFormat="1" ht="21" customHeight="1">
      <c r="A14" s="20" t="s">
        <v>18</v>
      </c>
      <c r="B14" s="24" t="s">
        <v>86</v>
      </c>
      <c r="C14" s="238">
        <v>0</v>
      </c>
      <c r="D14" s="235">
        <v>0</v>
      </c>
    </row>
    <row r="15" spans="1:4" s="13" customFormat="1" ht="21" customHeight="1">
      <c r="A15" s="20" t="s">
        <v>111</v>
      </c>
      <c r="B15" s="23" t="s">
        <v>109</v>
      </c>
      <c r="C15" s="235">
        <v>0</v>
      </c>
      <c r="D15" s="235">
        <v>0</v>
      </c>
    </row>
    <row r="16" spans="1:4" s="14" customFormat="1" ht="21" customHeight="1">
      <c r="A16" s="21" t="s">
        <v>19</v>
      </c>
      <c r="B16" s="22" t="s">
        <v>84</v>
      </c>
      <c r="C16" s="237">
        <v>0</v>
      </c>
      <c r="D16" s="237">
        <v>4136984</v>
      </c>
    </row>
    <row r="17" spans="1:4" s="14" customFormat="1" ht="21" customHeight="1">
      <c r="A17" s="20" t="s">
        <v>47</v>
      </c>
      <c r="B17" s="23" t="s">
        <v>66</v>
      </c>
      <c r="C17" s="235">
        <v>0</v>
      </c>
      <c r="D17" s="235">
        <v>0</v>
      </c>
    </row>
    <row r="18" spans="1:4" s="14" customFormat="1" ht="21" customHeight="1">
      <c r="A18" s="20" t="s">
        <v>48</v>
      </c>
      <c r="B18" s="23" t="s">
        <v>67</v>
      </c>
      <c r="C18" s="235">
        <v>0</v>
      </c>
      <c r="D18" s="235">
        <v>0</v>
      </c>
    </row>
    <row r="19" spans="1:4" s="15" customFormat="1" ht="21" customHeight="1">
      <c r="A19" s="20" t="s">
        <v>92</v>
      </c>
      <c r="B19" s="23" t="s">
        <v>79</v>
      </c>
      <c r="C19" s="236">
        <v>0</v>
      </c>
      <c r="D19" s="235">
        <v>849154</v>
      </c>
    </row>
    <row r="20" spans="1:4" ht="21" customHeight="1">
      <c r="A20" s="20" t="s">
        <v>93</v>
      </c>
      <c r="B20" s="23" t="s">
        <v>68</v>
      </c>
      <c r="C20" s="235">
        <v>0</v>
      </c>
      <c r="D20" s="235">
        <v>3287830</v>
      </c>
    </row>
    <row r="21" spans="1:4" ht="21" customHeight="1">
      <c r="A21" s="20" t="s">
        <v>112</v>
      </c>
      <c r="B21" s="23" t="s">
        <v>69</v>
      </c>
      <c r="C21" s="235">
        <v>0</v>
      </c>
      <c r="D21" s="235">
        <v>0</v>
      </c>
    </row>
    <row r="22" spans="1:4" ht="21" customHeight="1">
      <c r="A22" s="20" t="s">
        <v>113</v>
      </c>
      <c r="B22" s="23" t="s">
        <v>70</v>
      </c>
      <c r="C22" s="235">
        <v>0</v>
      </c>
      <c r="D22" s="235">
        <v>0</v>
      </c>
    </row>
    <row r="23" spans="1:4" s="2" customFormat="1" ht="21" customHeight="1">
      <c r="A23" s="20" t="s">
        <v>114</v>
      </c>
      <c r="B23" s="23" t="s">
        <v>71</v>
      </c>
      <c r="C23" s="235">
        <v>0</v>
      </c>
      <c r="D23" s="235">
        <v>0</v>
      </c>
    </row>
    <row r="24" spans="1:4" s="2" customFormat="1" ht="21" customHeight="1">
      <c r="A24" s="20" t="s">
        <v>115</v>
      </c>
      <c r="B24" s="23" t="s">
        <v>78</v>
      </c>
      <c r="C24" s="236">
        <v>0</v>
      </c>
      <c r="D24" s="235">
        <v>0</v>
      </c>
    </row>
    <row r="25" spans="1:4" s="2" customFormat="1" ht="21" customHeight="1">
      <c r="A25" s="20" t="s">
        <v>116</v>
      </c>
      <c r="B25" s="23" t="s">
        <v>72</v>
      </c>
      <c r="C25" s="235">
        <v>0</v>
      </c>
      <c r="D25" s="235">
        <v>0</v>
      </c>
    </row>
    <row r="26" spans="1:4" s="2" customFormat="1" ht="21" customHeight="1">
      <c r="A26" s="21" t="s">
        <v>22</v>
      </c>
      <c r="B26" s="22" t="s">
        <v>85</v>
      </c>
      <c r="C26" s="235">
        <v>0</v>
      </c>
      <c r="D26" s="235">
        <v>0</v>
      </c>
    </row>
    <row r="27" spans="1:4" s="2" customFormat="1" ht="21" customHeight="1">
      <c r="A27" s="20" t="s">
        <v>49</v>
      </c>
      <c r="B27" s="23" t="s">
        <v>73</v>
      </c>
      <c r="C27" s="235">
        <v>0</v>
      </c>
      <c r="D27" s="235">
        <v>0</v>
      </c>
    </row>
    <row r="28" spans="1:4" s="2" customFormat="1" ht="21" customHeight="1">
      <c r="A28" s="20" t="s">
        <v>50</v>
      </c>
      <c r="B28" s="23" t="s">
        <v>74</v>
      </c>
      <c r="C28" s="235">
        <v>0</v>
      </c>
      <c r="D28" s="235">
        <v>0</v>
      </c>
    </row>
    <row r="29" spans="1:4" s="2" customFormat="1" ht="21" customHeight="1">
      <c r="A29" s="32" t="s">
        <v>23</v>
      </c>
      <c r="B29" s="33" t="s">
        <v>110</v>
      </c>
      <c r="C29" s="237">
        <v>3034628</v>
      </c>
      <c r="D29" s="237">
        <v>210956434</v>
      </c>
    </row>
    <row r="30" spans="1:4" s="2" customFormat="1" ht="21" customHeight="1">
      <c r="A30" s="30" t="s">
        <v>76</v>
      </c>
      <c r="B30" s="31" t="s">
        <v>63</v>
      </c>
      <c r="C30" s="235">
        <v>2882732</v>
      </c>
      <c r="D30" s="235">
        <v>208259193</v>
      </c>
    </row>
    <row r="31" spans="1:4" s="2" customFormat="1" ht="21" customHeight="1">
      <c r="A31" s="30" t="s">
        <v>51</v>
      </c>
      <c r="B31" s="31" t="s">
        <v>64</v>
      </c>
      <c r="C31" s="235">
        <v>0</v>
      </c>
      <c r="D31" s="235">
        <v>0</v>
      </c>
    </row>
    <row r="32" spans="1:4" s="2" customFormat="1" ht="21" customHeight="1">
      <c r="A32" s="30" t="s">
        <v>52</v>
      </c>
      <c r="B32" s="31" t="s">
        <v>65</v>
      </c>
      <c r="C32" s="235">
        <v>151896</v>
      </c>
      <c r="D32" s="235">
        <v>2697241</v>
      </c>
    </row>
    <row r="33" spans="1:4" s="2" customFormat="1" ht="21" customHeight="1">
      <c r="A33" s="30" t="s">
        <v>117</v>
      </c>
      <c r="B33" s="31" t="s">
        <v>130</v>
      </c>
      <c r="C33" s="235">
        <v>0</v>
      </c>
      <c r="D33" s="235">
        <v>0</v>
      </c>
    </row>
    <row r="34" spans="1:4" s="2" customFormat="1" ht="21" customHeight="1">
      <c r="A34" s="32" t="s">
        <v>24</v>
      </c>
      <c r="B34" s="33" t="s">
        <v>135</v>
      </c>
      <c r="C34" s="237">
        <v>8086023</v>
      </c>
      <c r="D34" s="237">
        <v>125366443</v>
      </c>
    </row>
    <row r="35" spans="1:4" s="2" customFormat="1" ht="52.5" customHeight="1">
      <c r="A35" s="522" t="s">
        <v>140</v>
      </c>
      <c r="B35" s="522"/>
      <c r="C35" s="522"/>
      <c r="D35" s="522"/>
    </row>
    <row r="36" spans="1:4" ht="15.75">
      <c r="A36" s="523" t="s">
        <v>307</v>
      </c>
      <c r="B36" s="523"/>
      <c r="C36" s="523"/>
      <c r="D36" s="523"/>
    </row>
    <row r="37" ht="15.75">
      <c r="E37" s="1" t="s">
        <v>2</v>
      </c>
    </row>
  </sheetData>
  <sheetProtection/>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W22"/>
  <sheetViews>
    <sheetView view="pageBreakPreview" zoomScale="85" zoomScaleSheetLayoutView="85" zoomScalePageLayoutView="0" workbookViewId="0" topLeftCell="A16">
      <selection activeCell="E1" sqref="E1:O1"/>
    </sheetView>
  </sheetViews>
  <sheetFormatPr defaultColWidth="9.00390625" defaultRowHeight="15.75"/>
  <cols>
    <col min="1" max="1" width="3.875" style="4" customWidth="1"/>
    <col min="2" max="2" width="15.75390625" style="4" customWidth="1"/>
    <col min="3" max="3" width="8.125" style="4" customWidth="1"/>
    <col min="4" max="4" width="10.25390625" style="4" customWidth="1"/>
    <col min="5" max="5" width="9.875" style="4" customWidth="1"/>
    <col min="6" max="6" width="9.25390625" style="4" customWidth="1"/>
    <col min="7" max="7" width="9.125" style="4" customWidth="1"/>
    <col min="8" max="8" width="7.875" style="4" customWidth="1"/>
    <col min="9" max="10" width="10.125" style="4" customWidth="1"/>
    <col min="11" max="11" width="9.25390625" style="4" customWidth="1"/>
    <col min="12" max="12" width="9.00390625" style="4" customWidth="1"/>
    <col min="13" max="13" width="7.00390625" style="4" customWidth="1"/>
    <col min="14" max="14" width="7.75390625" style="8" customWidth="1"/>
    <col min="15" max="15" width="9.375" style="8" customWidth="1"/>
    <col min="16" max="16" width="6.75390625" style="8" customWidth="1"/>
    <col min="17" max="17" width="9.25390625" style="8" customWidth="1"/>
    <col min="18" max="18" width="7.00390625" style="8" customWidth="1"/>
    <col min="19" max="19" width="7.50390625" style="8" customWidth="1"/>
    <col min="20" max="20" width="9.50390625" style="8" customWidth="1"/>
    <col min="21" max="21" width="8.125" style="8" customWidth="1"/>
    <col min="22" max="16384" width="9.00390625" style="4" customWidth="1"/>
  </cols>
  <sheetData>
    <row r="1" spans="1:21" ht="65.25" customHeight="1">
      <c r="A1" s="525" t="s">
        <v>326</v>
      </c>
      <c r="B1" s="525"/>
      <c r="C1" s="525"/>
      <c r="D1" s="525"/>
      <c r="E1" s="419" t="s">
        <v>421</v>
      </c>
      <c r="F1" s="419"/>
      <c r="G1" s="419"/>
      <c r="H1" s="419"/>
      <c r="I1" s="419"/>
      <c r="J1" s="419"/>
      <c r="K1" s="419"/>
      <c r="L1" s="419"/>
      <c r="M1" s="419"/>
      <c r="N1" s="419"/>
      <c r="O1" s="419"/>
      <c r="P1" s="528"/>
      <c r="Q1" s="528"/>
      <c r="R1" s="528"/>
      <c r="S1" s="528"/>
      <c r="T1" s="528"/>
      <c r="U1" s="528"/>
    </row>
    <row r="2" spans="1:22" ht="17.25" customHeight="1">
      <c r="A2" s="176"/>
      <c r="B2" s="177"/>
      <c r="C2" s="177"/>
      <c r="D2" s="177"/>
      <c r="E2" s="178"/>
      <c r="F2" s="178"/>
      <c r="G2" s="178"/>
      <c r="H2" s="178"/>
      <c r="I2" s="179"/>
      <c r="J2" s="180">
        <f>COUNTBLANK(E9:U16)</f>
        <v>0</v>
      </c>
      <c r="K2" s="181"/>
      <c r="L2" s="181"/>
      <c r="M2" s="181"/>
      <c r="N2" s="245"/>
      <c r="O2" s="182"/>
      <c r="P2" s="524" t="s">
        <v>164</v>
      </c>
      <c r="Q2" s="524"/>
      <c r="R2" s="524"/>
      <c r="S2" s="524"/>
      <c r="T2" s="524"/>
      <c r="U2" s="524"/>
      <c r="V2" s="36"/>
    </row>
    <row r="3" spans="1:21" s="11" customFormat="1" ht="15.75" customHeight="1">
      <c r="A3" s="467" t="s">
        <v>136</v>
      </c>
      <c r="B3" s="467" t="s">
        <v>157</v>
      </c>
      <c r="C3" s="526" t="s">
        <v>132</v>
      </c>
      <c r="D3" s="464" t="s">
        <v>134</v>
      </c>
      <c r="E3" s="475" t="s">
        <v>4</v>
      </c>
      <c r="F3" s="529"/>
      <c r="G3" s="464" t="s">
        <v>36</v>
      </c>
      <c r="H3" s="463" t="s">
        <v>158</v>
      </c>
      <c r="I3" s="464" t="s">
        <v>37</v>
      </c>
      <c r="J3" s="475" t="s">
        <v>4</v>
      </c>
      <c r="K3" s="476"/>
      <c r="L3" s="476"/>
      <c r="M3" s="476"/>
      <c r="N3" s="476"/>
      <c r="O3" s="476"/>
      <c r="P3" s="476"/>
      <c r="Q3" s="476"/>
      <c r="R3" s="476"/>
      <c r="S3" s="476"/>
      <c r="T3" s="470" t="s">
        <v>103</v>
      </c>
      <c r="U3" s="473" t="s">
        <v>160</v>
      </c>
    </row>
    <row r="4" spans="1:21" s="12" customFormat="1" ht="15.75" customHeight="1">
      <c r="A4" s="468"/>
      <c r="B4" s="468"/>
      <c r="C4" s="526"/>
      <c r="D4" s="464"/>
      <c r="E4" s="464" t="s">
        <v>137</v>
      </c>
      <c r="F4" s="464" t="s">
        <v>62</v>
      </c>
      <c r="G4" s="464"/>
      <c r="H4" s="463"/>
      <c r="I4" s="464"/>
      <c r="J4" s="464" t="s">
        <v>61</v>
      </c>
      <c r="K4" s="464" t="s">
        <v>4</v>
      </c>
      <c r="L4" s="464"/>
      <c r="M4" s="464"/>
      <c r="N4" s="464"/>
      <c r="O4" s="464"/>
      <c r="P4" s="464"/>
      <c r="Q4" s="463" t="s">
        <v>139</v>
      </c>
      <c r="R4" s="527" t="s">
        <v>313</v>
      </c>
      <c r="S4" s="477" t="s">
        <v>81</v>
      </c>
      <c r="T4" s="471"/>
      <c r="U4" s="474"/>
    </row>
    <row r="5" spans="1:21" s="11" customFormat="1" ht="15.75" customHeight="1">
      <c r="A5" s="468"/>
      <c r="B5" s="468"/>
      <c r="C5" s="526"/>
      <c r="D5" s="464"/>
      <c r="E5" s="464"/>
      <c r="F5" s="464"/>
      <c r="G5" s="464"/>
      <c r="H5" s="463"/>
      <c r="I5" s="464"/>
      <c r="J5" s="464"/>
      <c r="K5" s="464" t="s">
        <v>96</v>
      </c>
      <c r="L5" s="464" t="s">
        <v>4</v>
      </c>
      <c r="M5" s="464"/>
      <c r="N5" s="464"/>
      <c r="O5" s="464" t="s">
        <v>42</v>
      </c>
      <c r="P5" s="464" t="s">
        <v>46</v>
      </c>
      <c r="Q5" s="463"/>
      <c r="R5" s="527"/>
      <c r="S5" s="477"/>
      <c r="T5" s="471"/>
      <c r="U5" s="474"/>
    </row>
    <row r="6" spans="1:21" s="11" customFormat="1" ht="15.75" customHeight="1">
      <c r="A6" s="468"/>
      <c r="B6" s="468"/>
      <c r="C6" s="526"/>
      <c r="D6" s="464"/>
      <c r="E6" s="464"/>
      <c r="F6" s="464"/>
      <c r="G6" s="464"/>
      <c r="H6" s="463"/>
      <c r="I6" s="464"/>
      <c r="J6" s="464"/>
      <c r="K6" s="464"/>
      <c r="L6" s="464"/>
      <c r="M6" s="464"/>
      <c r="N6" s="464"/>
      <c r="O6" s="464"/>
      <c r="P6" s="464"/>
      <c r="Q6" s="463"/>
      <c r="R6" s="527"/>
      <c r="S6" s="477"/>
      <c r="T6" s="471"/>
      <c r="U6" s="474"/>
    </row>
    <row r="7" spans="1:23" s="11" customFormat="1" ht="63" customHeight="1">
      <c r="A7" s="469"/>
      <c r="B7" s="469"/>
      <c r="C7" s="526"/>
      <c r="D7" s="464"/>
      <c r="E7" s="464"/>
      <c r="F7" s="464"/>
      <c r="G7" s="464"/>
      <c r="H7" s="463"/>
      <c r="I7" s="464"/>
      <c r="J7" s="464"/>
      <c r="K7" s="464"/>
      <c r="L7" s="60" t="s">
        <v>39</v>
      </c>
      <c r="M7" s="60" t="s">
        <v>138</v>
      </c>
      <c r="N7" s="60" t="s">
        <v>156</v>
      </c>
      <c r="O7" s="464"/>
      <c r="P7" s="464"/>
      <c r="Q7" s="463"/>
      <c r="R7" s="527"/>
      <c r="S7" s="477"/>
      <c r="T7" s="472"/>
      <c r="U7" s="474"/>
      <c r="W7" s="45"/>
    </row>
    <row r="8" spans="1:21" ht="14.25" customHeight="1">
      <c r="A8" s="478" t="s">
        <v>3</v>
      </c>
      <c r="B8" s="479"/>
      <c r="C8" s="215" t="s">
        <v>13</v>
      </c>
      <c r="D8" s="215" t="s">
        <v>14</v>
      </c>
      <c r="E8" s="215" t="s">
        <v>19</v>
      </c>
      <c r="F8" s="215" t="s">
        <v>22</v>
      </c>
      <c r="G8" s="215" t="s">
        <v>23</v>
      </c>
      <c r="H8" s="215" t="s">
        <v>24</v>
      </c>
      <c r="I8" s="215" t="s">
        <v>25</v>
      </c>
      <c r="J8" s="215" t="s">
        <v>26</v>
      </c>
      <c r="K8" s="215" t="s">
        <v>27</v>
      </c>
      <c r="L8" s="215" t="s">
        <v>29</v>
      </c>
      <c r="M8" s="215" t="s">
        <v>30</v>
      </c>
      <c r="N8" s="215" t="s">
        <v>104</v>
      </c>
      <c r="O8" s="215" t="s">
        <v>101</v>
      </c>
      <c r="P8" s="215" t="s">
        <v>105</v>
      </c>
      <c r="Q8" s="215" t="s">
        <v>106</v>
      </c>
      <c r="R8" s="215" t="s">
        <v>107</v>
      </c>
      <c r="S8" s="215" t="s">
        <v>118</v>
      </c>
      <c r="T8" s="215" t="s">
        <v>131</v>
      </c>
      <c r="U8" s="215" t="s">
        <v>133</v>
      </c>
    </row>
    <row r="9" spans="1:21" ht="22.5" customHeight="1">
      <c r="A9" s="44" t="s">
        <v>0</v>
      </c>
      <c r="B9" s="66" t="s">
        <v>94</v>
      </c>
      <c r="C9" s="357">
        <v>884</v>
      </c>
      <c r="D9" s="358">
        <v>1079</v>
      </c>
      <c r="E9" s="357">
        <v>357</v>
      </c>
      <c r="F9" s="357">
        <v>722</v>
      </c>
      <c r="G9" s="357">
        <v>3</v>
      </c>
      <c r="H9" s="357">
        <v>0</v>
      </c>
      <c r="I9" s="358">
        <v>1076</v>
      </c>
      <c r="J9" s="358">
        <v>958</v>
      </c>
      <c r="K9" s="358">
        <v>557</v>
      </c>
      <c r="L9" s="359">
        <v>556</v>
      </c>
      <c r="M9" s="359">
        <v>1</v>
      </c>
      <c r="N9" s="360">
        <v>0</v>
      </c>
      <c r="O9" s="357">
        <v>401</v>
      </c>
      <c r="P9" s="361">
        <v>0</v>
      </c>
      <c r="Q9" s="361">
        <v>118</v>
      </c>
      <c r="R9" s="361">
        <v>0</v>
      </c>
      <c r="S9" s="361">
        <v>0</v>
      </c>
      <c r="T9" s="358">
        <v>519</v>
      </c>
      <c r="U9" s="362">
        <v>0.581419624217119</v>
      </c>
    </row>
    <row r="10" spans="1:21" s="67" customFormat="1" ht="22.5" customHeight="1">
      <c r="A10" s="172" t="s">
        <v>1</v>
      </c>
      <c r="B10" s="66" t="s">
        <v>95</v>
      </c>
      <c r="C10" s="358">
        <v>0</v>
      </c>
      <c r="D10" s="358">
        <v>11068921</v>
      </c>
      <c r="E10" s="358">
        <v>6801149</v>
      </c>
      <c r="F10" s="358">
        <v>4267772</v>
      </c>
      <c r="G10" s="358">
        <v>162864</v>
      </c>
      <c r="H10" s="358">
        <v>0</v>
      </c>
      <c r="I10" s="358">
        <v>10906057</v>
      </c>
      <c r="J10" s="358">
        <v>8705030</v>
      </c>
      <c r="K10" s="358">
        <v>2505025</v>
      </c>
      <c r="L10" s="358">
        <v>2479999</v>
      </c>
      <c r="M10" s="358">
        <v>25026</v>
      </c>
      <c r="N10" s="358">
        <v>0</v>
      </c>
      <c r="O10" s="358">
        <v>6200005</v>
      </c>
      <c r="P10" s="358">
        <v>0</v>
      </c>
      <c r="Q10" s="358">
        <v>2201027</v>
      </c>
      <c r="R10" s="358">
        <v>0</v>
      </c>
      <c r="S10" s="358">
        <v>0</v>
      </c>
      <c r="T10" s="358">
        <v>8401032</v>
      </c>
      <c r="U10" s="362">
        <v>0.2877675321050014</v>
      </c>
    </row>
    <row r="11" spans="1:21" ht="22.5" customHeight="1">
      <c r="A11" s="48" t="s">
        <v>13</v>
      </c>
      <c r="B11" s="57" t="s">
        <v>54</v>
      </c>
      <c r="C11" s="363"/>
      <c r="D11" s="364">
        <v>6317162</v>
      </c>
      <c r="E11" s="365">
        <v>3756163</v>
      </c>
      <c r="F11" s="365">
        <v>2560999</v>
      </c>
      <c r="G11" s="365">
        <v>115864</v>
      </c>
      <c r="H11" s="365">
        <v>0</v>
      </c>
      <c r="I11" s="364">
        <v>6201298</v>
      </c>
      <c r="J11" s="364">
        <v>4633045</v>
      </c>
      <c r="K11" s="364">
        <v>1183347</v>
      </c>
      <c r="L11" s="365">
        <v>1158321</v>
      </c>
      <c r="M11" s="365">
        <v>25026</v>
      </c>
      <c r="N11" s="365">
        <v>0</v>
      </c>
      <c r="O11" s="365">
        <v>3449698</v>
      </c>
      <c r="P11" s="365">
        <v>0</v>
      </c>
      <c r="Q11" s="365">
        <v>1568253</v>
      </c>
      <c r="R11" s="365">
        <v>0</v>
      </c>
      <c r="S11" s="365">
        <v>0</v>
      </c>
      <c r="T11" s="364">
        <v>5017951</v>
      </c>
      <c r="U11" s="366">
        <v>0.25541452759470284</v>
      </c>
    </row>
    <row r="12" spans="1:21" ht="22.5" customHeight="1">
      <c r="A12" s="48" t="s">
        <v>14</v>
      </c>
      <c r="B12" s="57" t="s">
        <v>55</v>
      </c>
      <c r="C12" s="363"/>
      <c r="D12" s="364">
        <v>1500</v>
      </c>
      <c r="E12" s="365">
        <v>0</v>
      </c>
      <c r="F12" s="365">
        <v>1500</v>
      </c>
      <c r="G12" s="365">
        <v>0</v>
      </c>
      <c r="H12" s="365">
        <v>0</v>
      </c>
      <c r="I12" s="364">
        <v>1500</v>
      </c>
      <c r="J12" s="364">
        <v>1500</v>
      </c>
      <c r="K12" s="364">
        <v>1500</v>
      </c>
      <c r="L12" s="365">
        <v>1500</v>
      </c>
      <c r="M12" s="365">
        <v>0</v>
      </c>
      <c r="N12" s="365">
        <v>0</v>
      </c>
      <c r="O12" s="365">
        <v>0</v>
      </c>
      <c r="P12" s="365">
        <v>0</v>
      </c>
      <c r="Q12" s="365">
        <v>0</v>
      </c>
      <c r="R12" s="365">
        <v>0</v>
      </c>
      <c r="S12" s="365">
        <v>0</v>
      </c>
      <c r="T12" s="364">
        <v>0</v>
      </c>
      <c r="U12" s="366">
        <v>1</v>
      </c>
    </row>
    <row r="13" spans="1:21" ht="22.5" customHeight="1">
      <c r="A13" s="48" t="s">
        <v>19</v>
      </c>
      <c r="B13" s="57" t="s">
        <v>56</v>
      </c>
      <c r="C13" s="363"/>
      <c r="D13" s="364">
        <v>2687597</v>
      </c>
      <c r="E13" s="365">
        <v>1528900</v>
      </c>
      <c r="F13" s="365">
        <v>1158697</v>
      </c>
      <c r="G13" s="365">
        <v>47000</v>
      </c>
      <c r="H13" s="365">
        <v>0</v>
      </c>
      <c r="I13" s="364">
        <v>2640597</v>
      </c>
      <c r="J13" s="364">
        <v>2290717</v>
      </c>
      <c r="K13" s="364">
        <v>867293</v>
      </c>
      <c r="L13" s="365">
        <v>867293</v>
      </c>
      <c r="M13" s="365">
        <v>0</v>
      </c>
      <c r="N13" s="365">
        <v>0</v>
      </c>
      <c r="O13" s="365">
        <v>1423424</v>
      </c>
      <c r="P13" s="365">
        <v>0</v>
      </c>
      <c r="Q13" s="365">
        <v>349880</v>
      </c>
      <c r="R13" s="365">
        <v>0</v>
      </c>
      <c r="S13" s="365">
        <v>0</v>
      </c>
      <c r="T13" s="364">
        <v>1773304</v>
      </c>
      <c r="U13" s="366">
        <v>0.3786120240955125</v>
      </c>
    </row>
    <row r="14" spans="1:21" ht="22.5" customHeight="1">
      <c r="A14" s="48" t="s">
        <v>22</v>
      </c>
      <c r="B14" s="57" t="s">
        <v>57</v>
      </c>
      <c r="C14" s="363"/>
      <c r="D14" s="364">
        <v>1311441</v>
      </c>
      <c r="E14" s="365">
        <v>997670</v>
      </c>
      <c r="F14" s="365">
        <v>313771</v>
      </c>
      <c r="G14" s="365">
        <v>0</v>
      </c>
      <c r="H14" s="365">
        <v>0</v>
      </c>
      <c r="I14" s="364">
        <v>1311441</v>
      </c>
      <c r="J14" s="364">
        <v>1295261</v>
      </c>
      <c r="K14" s="364">
        <v>318515</v>
      </c>
      <c r="L14" s="365">
        <v>318515</v>
      </c>
      <c r="M14" s="365">
        <v>0</v>
      </c>
      <c r="N14" s="365">
        <v>0</v>
      </c>
      <c r="O14" s="365">
        <v>976746</v>
      </c>
      <c r="P14" s="365">
        <v>0</v>
      </c>
      <c r="Q14" s="365">
        <v>16180</v>
      </c>
      <c r="R14" s="365">
        <v>0</v>
      </c>
      <c r="S14" s="365">
        <v>0</v>
      </c>
      <c r="T14" s="364">
        <v>992926</v>
      </c>
      <c r="U14" s="366">
        <v>0.24590796758336736</v>
      </c>
    </row>
    <row r="15" spans="1:21" ht="22.5" customHeight="1">
      <c r="A15" s="48" t="s">
        <v>23</v>
      </c>
      <c r="B15" s="57" t="s">
        <v>60</v>
      </c>
      <c r="C15" s="363"/>
      <c r="D15" s="364">
        <v>282535</v>
      </c>
      <c r="E15" s="365">
        <v>261620</v>
      </c>
      <c r="F15" s="365">
        <v>20915</v>
      </c>
      <c r="G15" s="365">
        <v>0</v>
      </c>
      <c r="H15" s="365">
        <v>0</v>
      </c>
      <c r="I15" s="364">
        <v>282535</v>
      </c>
      <c r="J15" s="364">
        <v>153175</v>
      </c>
      <c r="K15" s="364">
        <v>11320</v>
      </c>
      <c r="L15" s="365">
        <v>11320</v>
      </c>
      <c r="M15" s="365">
        <v>0</v>
      </c>
      <c r="N15" s="365">
        <v>0</v>
      </c>
      <c r="O15" s="365">
        <v>141855</v>
      </c>
      <c r="P15" s="365">
        <v>0</v>
      </c>
      <c r="Q15" s="365">
        <v>129360</v>
      </c>
      <c r="R15" s="365">
        <v>0</v>
      </c>
      <c r="S15" s="365">
        <v>0</v>
      </c>
      <c r="T15" s="364">
        <v>271215</v>
      </c>
      <c r="U15" s="366">
        <v>0.07390239921658234</v>
      </c>
    </row>
    <row r="16" spans="1:21" ht="22.5" customHeight="1">
      <c r="A16" s="48" t="s">
        <v>24</v>
      </c>
      <c r="B16" s="57" t="s">
        <v>58</v>
      </c>
      <c r="C16" s="363"/>
      <c r="D16" s="364">
        <v>468686</v>
      </c>
      <c r="E16" s="365">
        <v>256796</v>
      </c>
      <c r="F16" s="365">
        <v>211890</v>
      </c>
      <c r="G16" s="365">
        <v>0</v>
      </c>
      <c r="H16" s="365">
        <v>0</v>
      </c>
      <c r="I16" s="364">
        <v>468686</v>
      </c>
      <c r="J16" s="364">
        <v>331332</v>
      </c>
      <c r="K16" s="364">
        <v>123050</v>
      </c>
      <c r="L16" s="365">
        <v>123050</v>
      </c>
      <c r="M16" s="365">
        <v>0</v>
      </c>
      <c r="N16" s="365">
        <v>0</v>
      </c>
      <c r="O16" s="365">
        <v>208282</v>
      </c>
      <c r="P16" s="365">
        <v>0</v>
      </c>
      <c r="Q16" s="365">
        <v>137354</v>
      </c>
      <c r="R16" s="365">
        <v>0</v>
      </c>
      <c r="S16" s="365">
        <v>0</v>
      </c>
      <c r="T16" s="364">
        <v>345636</v>
      </c>
      <c r="U16" s="366">
        <v>0.3713797641036785</v>
      </c>
    </row>
    <row r="17" spans="1:21" s="338" customFormat="1" ht="21" customHeight="1">
      <c r="A17" s="453" t="str">
        <f>TT!C7</f>
        <v>Quảng Trị, ngày 02 tháng 4 năm 2021</v>
      </c>
      <c r="B17" s="454"/>
      <c r="C17" s="454"/>
      <c r="D17" s="454"/>
      <c r="E17" s="454"/>
      <c r="F17" s="336"/>
      <c r="G17" s="336"/>
      <c r="H17" s="336"/>
      <c r="I17" s="337"/>
      <c r="J17" s="337"/>
      <c r="K17" s="337"/>
      <c r="L17" s="337"/>
      <c r="M17" s="337"/>
      <c r="N17" s="455" t="str">
        <f>TT!C4</f>
        <v>Quảng Trị, ngày 02 tháng 4 năm 2021</v>
      </c>
      <c r="O17" s="456"/>
      <c r="P17" s="456"/>
      <c r="Q17" s="456"/>
      <c r="R17" s="456"/>
      <c r="S17" s="456"/>
      <c r="T17" s="456"/>
      <c r="U17" s="340"/>
    </row>
    <row r="18" spans="1:21" ht="38.25" customHeight="1">
      <c r="A18" s="530" t="s">
        <v>290</v>
      </c>
      <c r="B18" s="531"/>
      <c r="C18" s="531"/>
      <c r="D18" s="531"/>
      <c r="E18" s="531"/>
      <c r="F18" s="239"/>
      <c r="G18" s="239"/>
      <c r="H18" s="239"/>
      <c r="I18" s="182"/>
      <c r="J18" s="182"/>
      <c r="K18" s="182"/>
      <c r="L18" s="182"/>
      <c r="M18" s="182"/>
      <c r="N18" s="459" t="str">
        <f>TT!C5</f>
        <v>KT.CỤC TRƯỞNG
PHÓ CỤC TRƯỞNG</v>
      </c>
      <c r="O18" s="459"/>
      <c r="P18" s="459"/>
      <c r="Q18" s="459"/>
      <c r="R18" s="459"/>
      <c r="S18" s="459"/>
      <c r="T18" s="459"/>
      <c r="U18" s="246"/>
    </row>
    <row r="19" spans="1:21" ht="79.5" customHeight="1">
      <c r="A19" s="240"/>
      <c r="B19" s="240"/>
      <c r="C19" s="240"/>
      <c r="D19" s="240"/>
      <c r="E19" s="240"/>
      <c r="F19" s="176"/>
      <c r="G19" s="176"/>
      <c r="H19" s="176"/>
      <c r="I19" s="182"/>
      <c r="J19" s="182"/>
      <c r="K19" s="182"/>
      <c r="L19" s="182"/>
      <c r="M19" s="182"/>
      <c r="N19" s="182"/>
      <c r="O19" s="182"/>
      <c r="P19" s="241"/>
      <c r="Q19" s="176"/>
      <c r="R19" s="182"/>
      <c r="S19" s="178"/>
      <c r="T19" s="178"/>
      <c r="U19" s="178"/>
    </row>
    <row r="20" spans="1:21" ht="15.75" customHeight="1">
      <c r="A20" s="460" t="str">
        <f>TT!C6</f>
        <v>Nguyễn Minh Tuệ</v>
      </c>
      <c r="B20" s="460"/>
      <c r="C20" s="460"/>
      <c r="D20" s="460"/>
      <c r="E20" s="460"/>
      <c r="F20" s="242" t="s">
        <v>2</v>
      </c>
      <c r="G20" s="242"/>
      <c r="H20" s="242"/>
      <c r="I20" s="242"/>
      <c r="J20" s="242"/>
      <c r="K20" s="242"/>
      <c r="L20" s="242"/>
      <c r="M20" s="242"/>
      <c r="N20" s="461" t="str">
        <f>TT!C3</f>
        <v>Mai Anh Tuấn</v>
      </c>
      <c r="O20" s="461"/>
      <c r="P20" s="461"/>
      <c r="Q20" s="461"/>
      <c r="R20" s="461"/>
      <c r="S20" s="461"/>
      <c r="T20" s="461"/>
      <c r="U20" s="247"/>
    </row>
    <row r="21" spans="1:21" ht="15.75">
      <c r="A21" s="248"/>
      <c r="B21" s="248"/>
      <c r="C21" s="248"/>
      <c r="D21" s="248"/>
      <c r="E21" s="248"/>
      <c r="F21" s="248"/>
      <c r="G21" s="248"/>
      <c r="H21" s="248"/>
      <c r="I21" s="248"/>
      <c r="J21" s="248"/>
      <c r="K21" s="248"/>
      <c r="L21" s="248"/>
      <c r="M21" s="248"/>
      <c r="N21" s="249"/>
      <c r="O21" s="249"/>
      <c r="P21" s="249"/>
      <c r="Q21" s="249"/>
      <c r="R21" s="249"/>
      <c r="S21" s="249"/>
      <c r="T21" s="249"/>
      <c r="U21" s="249"/>
    </row>
    <row r="22" spans="1:21" ht="15.75">
      <c r="A22" s="331" t="s">
        <v>308</v>
      </c>
      <c r="B22" s="331"/>
      <c r="C22" s="331"/>
      <c r="D22" s="331"/>
      <c r="E22" s="248"/>
      <c r="F22" s="248"/>
      <c r="G22" s="248"/>
      <c r="H22" s="248"/>
      <c r="I22" s="248"/>
      <c r="J22" s="248"/>
      <c r="K22" s="248"/>
      <c r="L22" s="248"/>
      <c r="M22" s="248"/>
      <c r="N22" s="249"/>
      <c r="O22" s="249"/>
      <c r="P22" s="249"/>
      <c r="Q22" s="249"/>
      <c r="R22" s="249"/>
      <c r="S22" s="249"/>
      <c r="T22" s="249"/>
      <c r="U22" s="249"/>
    </row>
  </sheetData>
  <sheetProtection/>
  <mergeCells count="33">
    <mergeCell ref="A20:E20"/>
    <mergeCell ref="N20:T20"/>
    <mergeCell ref="E3:F3"/>
    <mergeCell ref="A17:E17"/>
    <mergeCell ref="N17:T17"/>
    <mergeCell ref="A18:E18"/>
    <mergeCell ref="N18:T18"/>
    <mergeCell ref="A8:B8"/>
    <mergeCell ref="T3:T7"/>
    <mergeCell ref="F4:F7"/>
    <mergeCell ref="J4:J7"/>
    <mergeCell ref="G3:G7"/>
    <mergeCell ref="A1:D1"/>
    <mergeCell ref="C3:C7"/>
    <mergeCell ref="D3:D7"/>
    <mergeCell ref="I3:I7"/>
    <mergeCell ref="E1:O1"/>
    <mergeCell ref="A3:A7"/>
    <mergeCell ref="B3:B7"/>
    <mergeCell ref="K4:P4"/>
    <mergeCell ref="O5:O7"/>
    <mergeCell ref="P5:P7"/>
    <mergeCell ref="J3:S3"/>
    <mergeCell ref="H3:H7"/>
    <mergeCell ref="Q4:Q7"/>
    <mergeCell ref="R4:R7"/>
    <mergeCell ref="S4:S7"/>
    <mergeCell ref="P1:U1"/>
    <mergeCell ref="P2:U2"/>
    <mergeCell ref="L5:N6"/>
    <mergeCell ref="K5:K7"/>
    <mergeCell ref="E4:E7"/>
    <mergeCell ref="U3:U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465" t="s">
        <v>152</v>
      </c>
      <c r="B1" s="465"/>
      <c r="C1" s="465"/>
      <c r="D1" s="465"/>
      <c r="E1" s="465"/>
      <c r="F1" s="509" t="s">
        <v>124</v>
      </c>
      <c r="G1" s="509"/>
      <c r="H1" s="509"/>
      <c r="I1" s="509"/>
      <c r="J1" s="509"/>
      <c r="K1" s="509"/>
      <c r="L1" s="509"/>
      <c r="M1" s="509"/>
      <c r="N1" s="509"/>
      <c r="O1" s="509"/>
      <c r="P1" s="43"/>
      <c r="Q1" s="510" t="s">
        <v>150</v>
      </c>
      <c r="R1" s="510"/>
      <c r="S1" s="510"/>
      <c r="T1" s="510"/>
      <c r="U1" s="510"/>
      <c r="V1" s="510"/>
    </row>
    <row r="2" spans="1:22" ht="17.25" customHeight="1">
      <c r="A2" s="25"/>
      <c r="B2" s="27"/>
      <c r="C2" s="27"/>
      <c r="D2" s="27"/>
      <c r="E2" s="6"/>
      <c r="F2" s="6"/>
      <c r="G2" s="6"/>
      <c r="H2" s="6"/>
      <c r="I2" s="6"/>
      <c r="J2" s="37"/>
      <c r="K2" s="39">
        <f>COUNTBLANK(E8:V22)</f>
        <v>252</v>
      </c>
      <c r="L2" s="39">
        <f>COUNTA(E9:V22)</f>
        <v>0</v>
      </c>
      <c r="M2" s="42">
        <f>K2+L2</f>
        <v>252</v>
      </c>
      <c r="N2" s="41"/>
      <c r="O2" s="26"/>
      <c r="P2" s="26"/>
      <c r="Q2" s="26"/>
      <c r="R2" s="517" t="s">
        <v>98</v>
      </c>
      <c r="S2" s="517"/>
      <c r="T2" s="517"/>
      <c r="U2" s="517"/>
      <c r="V2" s="517"/>
    </row>
    <row r="3" spans="1:22" s="11" customFormat="1" ht="15.75" customHeight="1">
      <c r="A3" s="540" t="s">
        <v>157</v>
      </c>
      <c r="B3" s="541"/>
      <c r="C3" s="506" t="s">
        <v>132</v>
      </c>
      <c r="D3" s="513" t="s">
        <v>134</v>
      </c>
      <c r="E3" s="546" t="s">
        <v>4</v>
      </c>
      <c r="F3" s="547"/>
      <c r="G3" s="532" t="s">
        <v>36</v>
      </c>
      <c r="H3" s="532" t="s">
        <v>82</v>
      </c>
      <c r="I3" s="538" t="s">
        <v>37</v>
      </c>
      <c r="J3" s="539"/>
      <c r="K3" s="539"/>
      <c r="L3" s="539"/>
      <c r="M3" s="539"/>
      <c r="N3" s="539"/>
      <c r="O3" s="539"/>
      <c r="P3" s="539"/>
      <c r="Q3" s="539"/>
      <c r="R3" s="539"/>
      <c r="S3" s="539"/>
      <c r="T3" s="539"/>
      <c r="U3" s="533" t="s">
        <v>103</v>
      </c>
      <c r="V3" s="513" t="s">
        <v>108</v>
      </c>
    </row>
    <row r="4" spans="1:22" s="12" customFormat="1" ht="15.75" customHeight="1">
      <c r="A4" s="542"/>
      <c r="B4" s="543"/>
      <c r="C4" s="507"/>
      <c r="D4" s="513"/>
      <c r="E4" s="492" t="s">
        <v>137</v>
      </c>
      <c r="F4" s="492" t="s">
        <v>62</v>
      </c>
      <c r="G4" s="532"/>
      <c r="H4" s="532"/>
      <c r="I4" s="532" t="s">
        <v>37</v>
      </c>
      <c r="J4" s="537" t="s">
        <v>38</v>
      </c>
      <c r="K4" s="537"/>
      <c r="L4" s="537"/>
      <c r="M4" s="537"/>
      <c r="N4" s="537"/>
      <c r="O4" s="537"/>
      <c r="P4" s="537"/>
      <c r="Q4" s="537"/>
      <c r="R4" s="497" t="s">
        <v>139</v>
      </c>
      <c r="S4" s="489" t="s">
        <v>148</v>
      </c>
      <c r="T4" s="497" t="s">
        <v>81</v>
      </c>
      <c r="U4" s="533"/>
      <c r="V4" s="513"/>
    </row>
    <row r="5" spans="1:22" s="11" customFormat="1" ht="15.75" customHeight="1">
      <c r="A5" s="542"/>
      <c r="B5" s="543"/>
      <c r="C5" s="507"/>
      <c r="D5" s="513"/>
      <c r="E5" s="493"/>
      <c r="F5" s="493"/>
      <c r="G5" s="532"/>
      <c r="H5" s="532"/>
      <c r="I5" s="532"/>
      <c r="J5" s="532" t="s">
        <v>61</v>
      </c>
      <c r="K5" s="534" t="s">
        <v>4</v>
      </c>
      <c r="L5" s="535"/>
      <c r="M5" s="535"/>
      <c r="N5" s="535"/>
      <c r="O5" s="535"/>
      <c r="P5" s="535"/>
      <c r="Q5" s="536"/>
      <c r="R5" s="498"/>
      <c r="S5" s="490"/>
      <c r="T5" s="498"/>
      <c r="U5" s="533"/>
      <c r="V5" s="513"/>
    </row>
    <row r="6" spans="1:22" s="11" customFormat="1" ht="15.75" customHeight="1">
      <c r="A6" s="542"/>
      <c r="B6" s="543"/>
      <c r="C6" s="507"/>
      <c r="D6" s="513"/>
      <c r="E6" s="493"/>
      <c r="F6" s="493"/>
      <c r="G6" s="532"/>
      <c r="H6" s="532"/>
      <c r="I6" s="532"/>
      <c r="J6" s="532"/>
      <c r="K6" s="497" t="s">
        <v>96</v>
      </c>
      <c r="L6" s="534" t="s">
        <v>4</v>
      </c>
      <c r="M6" s="535"/>
      <c r="N6" s="536"/>
      <c r="O6" s="497" t="s">
        <v>42</v>
      </c>
      <c r="P6" s="489" t="s">
        <v>147</v>
      </c>
      <c r="Q6" s="497" t="s">
        <v>46</v>
      </c>
      <c r="R6" s="498"/>
      <c r="S6" s="490"/>
      <c r="T6" s="498"/>
      <c r="U6" s="533"/>
      <c r="V6" s="513"/>
    </row>
    <row r="7" spans="1:22" s="11" customFormat="1" ht="51" customHeight="1">
      <c r="A7" s="542"/>
      <c r="B7" s="543"/>
      <c r="C7" s="508"/>
      <c r="D7" s="513"/>
      <c r="E7" s="494"/>
      <c r="F7" s="494"/>
      <c r="G7" s="532"/>
      <c r="H7" s="532"/>
      <c r="I7" s="532"/>
      <c r="J7" s="532"/>
      <c r="K7" s="499"/>
      <c r="L7" s="54" t="s">
        <v>39</v>
      </c>
      <c r="M7" s="54" t="s">
        <v>40</v>
      </c>
      <c r="N7" s="54" t="s">
        <v>159</v>
      </c>
      <c r="O7" s="499"/>
      <c r="P7" s="491"/>
      <c r="Q7" s="499"/>
      <c r="R7" s="499"/>
      <c r="S7" s="491"/>
      <c r="T7" s="499"/>
      <c r="U7" s="533"/>
      <c r="V7" s="513"/>
    </row>
    <row r="8" spans="1:22" ht="15.75">
      <c r="A8" s="544"/>
      <c r="B8" s="545"/>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4" ht="15.75">
      <c r="A9" s="44" t="s">
        <v>0</v>
      </c>
      <c r="B9" s="55" t="s">
        <v>94</v>
      </c>
      <c r="C9" s="46"/>
      <c r="D9" s="46"/>
      <c r="E9" s="46"/>
      <c r="F9" s="46"/>
      <c r="G9" s="46"/>
      <c r="H9" s="46"/>
      <c r="I9" s="46"/>
      <c r="J9" s="46"/>
      <c r="K9" s="46"/>
      <c r="L9" s="58"/>
      <c r="M9" s="58"/>
      <c r="N9" s="59"/>
      <c r="O9" s="46"/>
      <c r="P9" s="46"/>
      <c r="Q9" s="56"/>
      <c r="R9" s="56"/>
      <c r="S9" s="56"/>
      <c r="T9" s="56"/>
      <c r="U9" s="46"/>
      <c r="V9" s="46"/>
      <c r="X9" s="34"/>
    </row>
    <row r="10" spans="1:22" ht="15.75">
      <c r="A10" s="48" t="s">
        <v>13</v>
      </c>
      <c r="B10" s="57" t="s">
        <v>54</v>
      </c>
      <c r="C10" s="46"/>
      <c r="D10" s="46"/>
      <c r="E10" s="46"/>
      <c r="F10" s="46"/>
      <c r="G10" s="46"/>
      <c r="H10" s="46"/>
      <c r="I10" s="46"/>
      <c r="J10" s="46"/>
      <c r="K10" s="46"/>
      <c r="L10" s="58"/>
      <c r="M10" s="58"/>
      <c r="N10" s="59"/>
      <c r="O10" s="46"/>
      <c r="P10" s="46"/>
      <c r="Q10" s="46"/>
      <c r="R10" s="46"/>
      <c r="S10" s="46"/>
      <c r="T10" s="46"/>
      <c r="U10" s="46"/>
      <c r="V10" s="46"/>
    </row>
    <row r="11" spans="1:22" ht="15.75">
      <c r="A11" s="48" t="s">
        <v>14</v>
      </c>
      <c r="B11" s="57" t="s">
        <v>55</v>
      </c>
      <c r="C11" s="46"/>
      <c r="D11" s="46"/>
      <c r="E11" s="46"/>
      <c r="F11" s="46"/>
      <c r="G11" s="46"/>
      <c r="H11" s="46"/>
      <c r="I11" s="46"/>
      <c r="J11" s="46"/>
      <c r="K11" s="46"/>
      <c r="L11" s="58"/>
      <c r="M11" s="58"/>
      <c r="N11" s="59"/>
      <c r="O11" s="46"/>
      <c r="P11" s="46"/>
      <c r="Q11" s="46"/>
      <c r="R11" s="46"/>
      <c r="S11" s="46"/>
      <c r="T11" s="46"/>
      <c r="U11" s="46"/>
      <c r="V11" s="46"/>
    </row>
    <row r="12" spans="1:22" ht="15.75">
      <c r="A12" s="48" t="s">
        <v>19</v>
      </c>
      <c r="B12" s="57" t="s">
        <v>56</v>
      </c>
      <c r="C12" s="46"/>
      <c r="D12" s="46"/>
      <c r="E12" s="46"/>
      <c r="F12" s="46"/>
      <c r="G12" s="46"/>
      <c r="H12" s="46"/>
      <c r="I12" s="46"/>
      <c r="J12" s="46"/>
      <c r="K12" s="46"/>
      <c r="L12" s="58"/>
      <c r="M12" s="58"/>
      <c r="N12" s="59"/>
      <c r="O12" s="46"/>
      <c r="P12" s="46"/>
      <c r="Q12" s="46"/>
      <c r="R12" s="46"/>
      <c r="S12" s="46"/>
      <c r="T12" s="46"/>
      <c r="U12" s="46"/>
      <c r="V12" s="46"/>
    </row>
    <row r="13" spans="1:22" ht="15.75">
      <c r="A13" s="48" t="s">
        <v>22</v>
      </c>
      <c r="B13" s="57" t="s">
        <v>57</v>
      </c>
      <c r="C13" s="46"/>
      <c r="D13" s="46"/>
      <c r="E13" s="46"/>
      <c r="F13" s="46"/>
      <c r="G13" s="46"/>
      <c r="H13" s="46"/>
      <c r="I13" s="46"/>
      <c r="J13" s="46"/>
      <c r="K13" s="46"/>
      <c r="L13" s="58"/>
      <c r="M13" s="58"/>
      <c r="N13" s="59"/>
      <c r="O13" s="46"/>
      <c r="P13" s="46"/>
      <c r="Q13" s="46"/>
      <c r="R13" s="46"/>
      <c r="S13" s="46"/>
      <c r="T13" s="46"/>
      <c r="U13" s="46"/>
      <c r="V13" s="46"/>
    </row>
    <row r="14" spans="1:22" ht="15.75">
      <c r="A14" s="48" t="s">
        <v>23</v>
      </c>
      <c r="B14" s="57" t="s">
        <v>60</v>
      </c>
      <c r="C14" s="46"/>
      <c r="D14" s="46"/>
      <c r="E14" s="46"/>
      <c r="F14" s="46"/>
      <c r="G14" s="46"/>
      <c r="H14" s="46"/>
      <c r="I14" s="46"/>
      <c r="J14" s="46"/>
      <c r="K14" s="46"/>
      <c r="L14" s="58"/>
      <c r="M14" s="58"/>
      <c r="N14" s="59"/>
      <c r="O14" s="46"/>
      <c r="P14" s="46"/>
      <c r="Q14" s="46"/>
      <c r="R14" s="46"/>
      <c r="S14" s="46"/>
      <c r="T14" s="46"/>
      <c r="U14" s="46"/>
      <c r="V14" s="46"/>
    </row>
    <row r="15" spans="1:22" ht="15.75">
      <c r="A15" s="48" t="s">
        <v>24</v>
      </c>
      <c r="B15" s="57" t="s">
        <v>58</v>
      </c>
      <c r="C15" s="46"/>
      <c r="D15" s="46"/>
      <c r="E15" s="46"/>
      <c r="F15" s="46"/>
      <c r="G15" s="46"/>
      <c r="H15" s="46"/>
      <c r="I15" s="46"/>
      <c r="J15" s="46"/>
      <c r="K15" s="46"/>
      <c r="L15" s="58"/>
      <c r="M15" s="58"/>
      <c r="N15" s="59"/>
      <c r="O15" s="46"/>
      <c r="P15" s="46"/>
      <c r="Q15" s="46"/>
      <c r="R15" s="46"/>
      <c r="S15" s="46"/>
      <c r="T15" s="46"/>
      <c r="U15" s="46"/>
      <c r="V15" s="46"/>
    </row>
    <row r="16" spans="1:22" ht="15.75">
      <c r="A16" s="44" t="s">
        <v>1</v>
      </c>
      <c r="B16" s="55" t="s">
        <v>95</v>
      </c>
      <c r="C16" s="46"/>
      <c r="D16" s="46"/>
      <c r="E16" s="46"/>
      <c r="F16" s="46"/>
      <c r="G16" s="46"/>
      <c r="H16" s="46"/>
      <c r="I16" s="46"/>
      <c r="J16" s="46"/>
      <c r="K16" s="46"/>
      <c r="L16" s="46"/>
      <c r="M16" s="46"/>
      <c r="N16" s="46"/>
      <c r="O16" s="46"/>
      <c r="P16" s="46"/>
      <c r="Q16" s="56"/>
      <c r="R16" s="56"/>
      <c r="S16" s="56"/>
      <c r="T16" s="56"/>
      <c r="U16" s="46"/>
      <c r="V16" s="46"/>
    </row>
    <row r="17" spans="1:22" ht="16.5" customHeight="1">
      <c r="A17" s="48" t="s">
        <v>13</v>
      </c>
      <c r="B17" s="57" t="s">
        <v>54</v>
      </c>
      <c r="C17" s="46"/>
      <c r="D17" s="46"/>
      <c r="E17" s="46"/>
      <c r="F17" s="46"/>
      <c r="G17" s="46"/>
      <c r="H17" s="46"/>
      <c r="I17" s="46"/>
      <c r="J17" s="46"/>
      <c r="K17" s="46"/>
      <c r="L17" s="46"/>
      <c r="M17" s="46"/>
      <c r="N17" s="46"/>
      <c r="O17" s="46"/>
      <c r="P17" s="46"/>
      <c r="Q17" s="46"/>
      <c r="R17" s="46"/>
      <c r="S17" s="46"/>
      <c r="T17" s="46"/>
      <c r="U17" s="46"/>
      <c r="V17" s="46"/>
    </row>
    <row r="18" spans="1:22" ht="16.5" customHeight="1">
      <c r="A18" s="48" t="s">
        <v>14</v>
      </c>
      <c r="B18" s="57" t="s">
        <v>55</v>
      </c>
      <c r="C18" s="46"/>
      <c r="D18" s="46"/>
      <c r="E18" s="46"/>
      <c r="F18" s="46"/>
      <c r="G18" s="46"/>
      <c r="H18" s="46"/>
      <c r="I18" s="46"/>
      <c r="J18" s="46"/>
      <c r="K18" s="46"/>
      <c r="L18" s="46"/>
      <c r="M18" s="46"/>
      <c r="N18" s="46"/>
      <c r="O18" s="46"/>
      <c r="P18" s="46"/>
      <c r="Q18" s="46"/>
      <c r="R18" s="46"/>
      <c r="S18" s="46"/>
      <c r="T18" s="46"/>
      <c r="U18" s="46"/>
      <c r="V18" s="46"/>
    </row>
    <row r="19" spans="1:22" ht="16.5" customHeight="1">
      <c r="A19" s="48" t="s">
        <v>19</v>
      </c>
      <c r="B19" s="57" t="s">
        <v>56</v>
      </c>
      <c r="C19" s="46"/>
      <c r="D19" s="46"/>
      <c r="E19" s="46"/>
      <c r="F19" s="46"/>
      <c r="G19" s="46"/>
      <c r="H19" s="46"/>
      <c r="I19" s="46"/>
      <c r="J19" s="46"/>
      <c r="K19" s="46"/>
      <c r="L19" s="46"/>
      <c r="M19" s="46"/>
      <c r="N19" s="46"/>
      <c r="O19" s="46"/>
      <c r="P19" s="46"/>
      <c r="Q19" s="46"/>
      <c r="R19" s="46"/>
      <c r="S19" s="46"/>
      <c r="T19" s="46"/>
      <c r="U19" s="46"/>
      <c r="V19" s="46"/>
    </row>
    <row r="20" spans="1:22" ht="16.5" customHeight="1">
      <c r="A20" s="48" t="s">
        <v>22</v>
      </c>
      <c r="B20" s="57" t="s">
        <v>57</v>
      </c>
      <c r="C20" s="46"/>
      <c r="D20" s="46"/>
      <c r="E20" s="46"/>
      <c r="F20" s="46"/>
      <c r="G20" s="46"/>
      <c r="H20" s="46"/>
      <c r="I20" s="46"/>
      <c r="J20" s="46"/>
      <c r="K20" s="46"/>
      <c r="L20" s="46"/>
      <c r="M20" s="46"/>
      <c r="N20" s="46"/>
      <c r="O20" s="46"/>
      <c r="P20" s="46"/>
      <c r="Q20" s="46"/>
      <c r="R20" s="46"/>
      <c r="S20" s="46"/>
      <c r="T20" s="46"/>
      <c r="U20" s="46"/>
      <c r="V20" s="46"/>
    </row>
    <row r="21" spans="1:22" ht="16.5" customHeight="1">
      <c r="A21" s="48" t="s">
        <v>23</v>
      </c>
      <c r="B21" s="57" t="s">
        <v>60</v>
      </c>
      <c r="C21" s="46"/>
      <c r="D21" s="46"/>
      <c r="E21" s="46"/>
      <c r="F21" s="46"/>
      <c r="G21" s="46"/>
      <c r="H21" s="46"/>
      <c r="I21" s="46"/>
      <c r="J21" s="46"/>
      <c r="K21" s="46"/>
      <c r="L21" s="46"/>
      <c r="M21" s="46"/>
      <c r="N21" s="46"/>
      <c r="O21" s="46"/>
      <c r="P21" s="46"/>
      <c r="Q21" s="46"/>
      <c r="R21" s="46"/>
      <c r="S21" s="46"/>
      <c r="T21" s="46"/>
      <c r="U21" s="46"/>
      <c r="V21" s="46"/>
    </row>
    <row r="22" spans="1:22" ht="16.5" customHeight="1">
      <c r="A22" s="48" t="s">
        <v>24</v>
      </c>
      <c r="B22" s="57" t="s">
        <v>58</v>
      </c>
      <c r="C22" s="46"/>
      <c r="D22" s="46"/>
      <c r="E22" s="46"/>
      <c r="F22" s="46"/>
      <c r="G22" s="46"/>
      <c r="H22" s="46"/>
      <c r="I22" s="46"/>
      <c r="J22" s="46"/>
      <c r="K22" s="46"/>
      <c r="L22" s="46"/>
      <c r="M22" s="46"/>
      <c r="N22" s="46"/>
      <c r="O22" s="46"/>
      <c r="P22" s="46"/>
      <c r="Q22" s="46"/>
      <c r="R22" s="46"/>
      <c r="S22" s="46"/>
      <c r="T22" s="46"/>
      <c r="U22" s="46"/>
      <c r="V22" s="46"/>
    </row>
    <row r="23" spans="1:23" s="5" customFormat="1" ht="45.75" customHeight="1">
      <c r="A23" s="482" t="s">
        <v>119</v>
      </c>
      <c r="B23" s="482"/>
      <c r="C23" s="482"/>
      <c r="D23" s="482"/>
      <c r="E23" s="482"/>
      <c r="F23" s="482"/>
      <c r="G23" s="482"/>
      <c r="H23" s="482"/>
      <c r="I23" s="482"/>
      <c r="J23" s="482"/>
      <c r="K23" s="7"/>
      <c r="L23" s="7"/>
      <c r="M23" s="7"/>
      <c r="O23" s="484" t="s">
        <v>127</v>
      </c>
      <c r="P23" s="484"/>
      <c r="Q23" s="484"/>
      <c r="R23" s="484"/>
      <c r="S23" s="484"/>
      <c r="T23" s="484"/>
      <c r="U23" s="484"/>
      <c r="V23" s="484"/>
      <c r="W23" s="5" t="s">
        <v>2</v>
      </c>
    </row>
    <row r="24" spans="1:22" ht="15.75">
      <c r="A24" s="483"/>
      <c r="B24" s="483"/>
      <c r="C24" s="483"/>
      <c r="D24" s="483"/>
      <c r="E24" s="483"/>
      <c r="F24" s="483"/>
      <c r="G24" s="483"/>
      <c r="H24" s="483"/>
      <c r="I24" s="483"/>
      <c r="J24" s="483"/>
      <c r="O24" s="485"/>
      <c r="P24" s="485"/>
      <c r="Q24" s="485"/>
      <c r="R24" s="485"/>
      <c r="S24" s="485"/>
      <c r="T24" s="485"/>
      <c r="U24" s="485"/>
      <c r="V24" s="485"/>
    </row>
  </sheetData>
  <sheetProtection/>
  <mergeCells count="29">
    <mergeCell ref="S4:S7"/>
    <mergeCell ref="T4:T7"/>
    <mergeCell ref="D3:D7"/>
    <mergeCell ref="A3:B8"/>
    <mergeCell ref="E3:F3"/>
    <mergeCell ref="E4:E7"/>
    <mergeCell ref="F4:F7"/>
    <mergeCell ref="R4:R7"/>
    <mergeCell ref="K6:K7"/>
    <mergeCell ref="I4:I7"/>
    <mergeCell ref="L6:N6"/>
    <mergeCell ref="O6:O7"/>
    <mergeCell ref="Q6:Q7"/>
    <mergeCell ref="A1:E1"/>
    <mergeCell ref="F1:O1"/>
    <mergeCell ref="Q1:V1"/>
    <mergeCell ref="A23:J24"/>
    <mergeCell ref="O23:V24"/>
    <mergeCell ref="R2:V2"/>
    <mergeCell ref="V3:V7"/>
    <mergeCell ref="J5:J7"/>
    <mergeCell ref="G3:G7"/>
    <mergeCell ref="H3:H7"/>
    <mergeCell ref="P6:P7"/>
    <mergeCell ref="U3:U7"/>
    <mergeCell ref="K5:Q5"/>
    <mergeCell ref="J4:Q4"/>
    <mergeCell ref="I3:T3"/>
    <mergeCell ref="C3:C7"/>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W125"/>
  <sheetViews>
    <sheetView showZeros="0" tabSelected="1" view="pageBreakPreview" zoomScaleSheetLayoutView="100" zoomScalePageLayoutView="0" workbookViewId="0" topLeftCell="A80">
      <selection activeCell="D130" sqref="D130"/>
    </sheetView>
  </sheetViews>
  <sheetFormatPr defaultColWidth="9.00390625" defaultRowHeight="15.75"/>
  <cols>
    <col min="1" max="1" width="4.125" style="4" customWidth="1"/>
    <col min="2" max="2" width="24.00390625" style="4" customWidth="1"/>
    <col min="3" max="3" width="6.625" style="4" customWidth="1"/>
    <col min="4" max="4" width="7.25390625" style="4" customWidth="1"/>
    <col min="5" max="5" width="8.375" style="4" customWidth="1"/>
    <col min="6" max="6" width="6.75390625" style="4" customWidth="1"/>
    <col min="7" max="7" width="6.50390625" style="4" customWidth="1"/>
    <col min="8" max="8" width="5.375" style="4" customWidth="1"/>
    <col min="9" max="9" width="8.375" style="4" customWidth="1"/>
    <col min="10" max="10" width="6.75390625" style="4" customWidth="1"/>
    <col min="11" max="11" width="6.625" style="4" customWidth="1"/>
    <col min="12" max="13" width="7.125" style="4" customWidth="1"/>
    <col min="14" max="14" width="7.375" style="8" customWidth="1"/>
    <col min="15" max="15" width="6.50390625" style="8" customWidth="1"/>
    <col min="16" max="16" width="5.625" style="8" customWidth="1"/>
    <col min="17" max="18" width="7.00390625" style="8" customWidth="1"/>
    <col min="19" max="19" width="5.75390625" style="8" customWidth="1"/>
    <col min="20" max="20" width="7.25390625" style="8" customWidth="1"/>
    <col min="21" max="21" width="7.375" style="8" customWidth="1"/>
    <col min="22" max="16384" width="9.00390625" style="4" customWidth="1"/>
  </cols>
  <sheetData>
    <row r="1" spans="1:21" ht="65.25" customHeight="1">
      <c r="A1" s="465" t="s">
        <v>327</v>
      </c>
      <c r="B1" s="465"/>
      <c r="C1" s="465"/>
      <c r="D1" s="465"/>
      <c r="E1" s="419" t="s">
        <v>420</v>
      </c>
      <c r="F1" s="419"/>
      <c r="G1" s="419"/>
      <c r="H1" s="419"/>
      <c r="I1" s="419"/>
      <c r="J1" s="419"/>
      <c r="K1" s="419"/>
      <c r="L1" s="419"/>
      <c r="M1" s="419"/>
      <c r="N1" s="419"/>
      <c r="O1" s="419"/>
      <c r="P1" s="462" t="str">
        <f>TT!C2</f>
        <v>Đơn vị  báo cáo: 
Đơn vị nhận báo cáo: </v>
      </c>
      <c r="Q1" s="462"/>
      <c r="R1" s="462"/>
      <c r="S1" s="462"/>
      <c r="T1" s="462"/>
      <c r="U1" s="462"/>
    </row>
    <row r="2" spans="1:22" ht="17.25" customHeight="1">
      <c r="A2" s="25"/>
      <c r="B2" s="27"/>
      <c r="C2" s="27"/>
      <c r="D2" s="27"/>
      <c r="E2" s="6"/>
      <c r="F2" s="6"/>
      <c r="G2" s="6"/>
      <c r="H2" s="6"/>
      <c r="I2" s="37"/>
      <c r="J2" s="38" t="e">
        <f>COUNTBLANK(#REF!)</f>
        <v>#REF!</v>
      </c>
      <c r="K2" s="39">
        <f>COUNTA(#REF!)</f>
        <v>1</v>
      </c>
      <c r="L2" s="39" t="e">
        <f>J2+K2</f>
        <v>#REF!</v>
      </c>
      <c r="M2" s="39"/>
      <c r="N2" s="26"/>
      <c r="O2" s="26"/>
      <c r="P2" s="466" t="s">
        <v>164</v>
      </c>
      <c r="Q2" s="466"/>
      <c r="R2" s="466"/>
      <c r="S2" s="466"/>
      <c r="T2" s="466"/>
      <c r="U2" s="466"/>
      <c r="V2" s="36"/>
    </row>
    <row r="3" spans="1:21" s="11" customFormat="1" ht="15.75" customHeight="1">
      <c r="A3" s="553" t="s">
        <v>136</v>
      </c>
      <c r="B3" s="553" t="s">
        <v>157</v>
      </c>
      <c r="C3" s="556" t="s">
        <v>163</v>
      </c>
      <c r="D3" s="464" t="s">
        <v>134</v>
      </c>
      <c r="E3" s="464" t="s">
        <v>4</v>
      </c>
      <c r="F3" s="464"/>
      <c r="G3" s="552" t="s">
        <v>36</v>
      </c>
      <c r="H3" s="551" t="s">
        <v>165</v>
      </c>
      <c r="I3" s="552" t="s">
        <v>37</v>
      </c>
      <c r="J3" s="475" t="s">
        <v>4</v>
      </c>
      <c r="K3" s="476"/>
      <c r="L3" s="476"/>
      <c r="M3" s="476"/>
      <c r="N3" s="476"/>
      <c r="O3" s="476"/>
      <c r="P3" s="476"/>
      <c r="Q3" s="476"/>
      <c r="R3" s="476"/>
      <c r="S3" s="476"/>
      <c r="T3" s="557" t="s">
        <v>103</v>
      </c>
      <c r="U3" s="473" t="s">
        <v>160</v>
      </c>
    </row>
    <row r="4" spans="1:21" s="12" customFormat="1" ht="15.75" customHeight="1">
      <c r="A4" s="554"/>
      <c r="B4" s="554"/>
      <c r="C4" s="556"/>
      <c r="D4" s="464"/>
      <c r="E4" s="464" t="s">
        <v>137</v>
      </c>
      <c r="F4" s="464" t="s">
        <v>62</v>
      </c>
      <c r="G4" s="552"/>
      <c r="H4" s="551"/>
      <c r="I4" s="552"/>
      <c r="J4" s="552" t="s">
        <v>61</v>
      </c>
      <c r="K4" s="464" t="s">
        <v>4</v>
      </c>
      <c r="L4" s="464"/>
      <c r="M4" s="464"/>
      <c r="N4" s="464"/>
      <c r="O4" s="464"/>
      <c r="P4" s="464"/>
      <c r="Q4" s="551" t="s">
        <v>139</v>
      </c>
      <c r="R4" s="552" t="s">
        <v>148</v>
      </c>
      <c r="S4" s="550" t="s">
        <v>81</v>
      </c>
      <c r="T4" s="558"/>
      <c r="U4" s="474"/>
    </row>
    <row r="5" spans="1:21" s="11" customFormat="1" ht="15.75" customHeight="1">
      <c r="A5" s="554"/>
      <c r="B5" s="554"/>
      <c r="C5" s="556"/>
      <c r="D5" s="464"/>
      <c r="E5" s="464"/>
      <c r="F5" s="464"/>
      <c r="G5" s="552"/>
      <c r="H5" s="551"/>
      <c r="I5" s="552"/>
      <c r="J5" s="552"/>
      <c r="K5" s="552" t="s">
        <v>96</v>
      </c>
      <c r="L5" s="464" t="s">
        <v>4</v>
      </c>
      <c r="M5" s="464"/>
      <c r="N5" s="552" t="s">
        <v>42</v>
      </c>
      <c r="O5" s="552" t="s">
        <v>147</v>
      </c>
      <c r="P5" s="552" t="s">
        <v>46</v>
      </c>
      <c r="Q5" s="551"/>
      <c r="R5" s="552"/>
      <c r="S5" s="550"/>
      <c r="T5" s="558"/>
      <c r="U5" s="474"/>
    </row>
    <row r="6" spans="1:21" s="11" customFormat="1" ht="15.75" customHeight="1">
      <c r="A6" s="554"/>
      <c r="B6" s="554"/>
      <c r="C6" s="556"/>
      <c r="D6" s="464"/>
      <c r="E6" s="464"/>
      <c r="F6" s="464"/>
      <c r="G6" s="552"/>
      <c r="H6" s="551"/>
      <c r="I6" s="552"/>
      <c r="J6" s="552"/>
      <c r="K6" s="552"/>
      <c r="L6" s="464"/>
      <c r="M6" s="464"/>
      <c r="N6" s="552"/>
      <c r="O6" s="552"/>
      <c r="P6" s="552"/>
      <c r="Q6" s="551"/>
      <c r="R6" s="552"/>
      <c r="S6" s="550"/>
      <c r="T6" s="558"/>
      <c r="U6" s="474"/>
    </row>
    <row r="7" spans="1:23" s="11" customFormat="1" ht="44.25" customHeight="1">
      <c r="A7" s="555"/>
      <c r="B7" s="555"/>
      <c r="C7" s="556"/>
      <c r="D7" s="464"/>
      <c r="E7" s="464"/>
      <c r="F7" s="464"/>
      <c r="G7" s="552"/>
      <c r="H7" s="551"/>
      <c r="I7" s="552"/>
      <c r="J7" s="552"/>
      <c r="K7" s="552"/>
      <c r="L7" s="60" t="s">
        <v>39</v>
      </c>
      <c r="M7" s="60" t="s">
        <v>138</v>
      </c>
      <c r="N7" s="552"/>
      <c r="O7" s="552"/>
      <c r="P7" s="552"/>
      <c r="Q7" s="551"/>
      <c r="R7" s="552"/>
      <c r="S7" s="550"/>
      <c r="T7" s="559"/>
      <c r="U7" s="474"/>
      <c r="W7" s="45"/>
    </row>
    <row r="8" spans="1:21" ht="14.25" customHeight="1">
      <c r="A8" s="548" t="s">
        <v>3</v>
      </c>
      <c r="B8" s="549"/>
      <c r="C8" s="215" t="s">
        <v>13</v>
      </c>
      <c r="D8" s="215" t="s">
        <v>14</v>
      </c>
      <c r="E8" s="215" t="s">
        <v>19</v>
      </c>
      <c r="F8" s="215" t="s">
        <v>22</v>
      </c>
      <c r="G8" s="215" t="s">
        <v>23</v>
      </c>
      <c r="H8" s="215" t="s">
        <v>24</v>
      </c>
      <c r="I8" s="215" t="s">
        <v>25</v>
      </c>
      <c r="J8" s="215" t="s">
        <v>26</v>
      </c>
      <c r="K8" s="215" t="s">
        <v>27</v>
      </c>
      <c r="L8" s="215" t="s">
        <v>29</v>
      </c>
      <c r="M8" s="215" t="s">
        <v>30</v>
      </c>
      <c r="N8" s="215" t="s">
        <v>104</v>
      </c>
      <c r="O8" s="215" t="s">
        <v>101</v>
      </c>
      <c r="P8" s="215" t="s">
        <v>105</v>
      </c>
      <c r="Q8" s="215" t="s">
        <v>106</v>
      </c>
      <c r="R8" s="215" t="s">
        <v>107</v>
      </c>
      <c r="S8" s="215" t="s">
        <v>118</v>
      </c>
      <c r="T8" s="215" t="s">
        <v>131</v>
      </c>
      <c r="U8" s="215" t="s">
        <v>133</v>
      </c>
    </row>
    <row r="9" spans="1:22" s="185" customFormat="1" ht="15.75">
      <c r="A9" s="367"/>
      <c r="B9" s="368" t="s">
        <v>12</v>
      </c>
      <c r="C9" s="369">
        <v>1854</v>
      </c>
      <c r="D9" s="370">
        <v>2298</v>
      </c>
      <c r="E9" s="369">
        <v>808</v>
      </c>
      <c r="F9" s="369">
        <v>1490</v>
      </c>
      <c r="G9" s="369">
        <v>11</v>
      </c>
      <c r="H9" s="369">
        <v>0</v>
      </c>
      <c r="I9" s="371">
        <v>2287</v>
      </c>
      <c r="J9" s="370">
        <v>2002</v>
      </c>
      <c r="K9" s="370">
        <v>1043</v>
      </c>
      <c r="L9" s="369">
        <v>1033</v>
      </c>
      <c r="M9" s="369">
        <v>10</v>
      </c>
      <c r="N9" s="369">
        <v>954</v>
      </c>
      <c r="O9" s="369">
        <v>5</v>
      </c>
      <c r="P9" s="369">
        <v>0</v>
      </c>
      <c r="Q9" s="369">
        <v>279</v>
      </c>
      <c r="R9" s="369">
        <v>6</v>
      </c>
      <c r="S9" s="369">
        <v>0</v>
      </c>
      <c r="T9" s="370">
        <v>1244</v>
      </c>
      <c r="U9" s="372">
        <v>0.5209790209790209</v>
      </c>
      <c r="V9" s="185" t="s">
        <v>2</v>
      </c>
    </row>
    <row r="10" spans="1:21" s="185" customFormat="1" ht="15.75">
      <c r="A10" s="373" t="s">
        <v>0</v>
      </c>
      <c r="B10" s="373" t="s">
        <v>350</v>
      </c>
      <c r="C10" s="374">
        <v>111</v>
      </c>
      <c r="D10" s="374">
        <v>173</v>
      </c>
      <c r="E10" s="374">
        <v>67</v>
      </c>
      <c r="F10" s="374">
        <v>106</v>
      </c>
      <c r="G10" s="374">
        <v>0</v>
      </c>
      <c r="H10" s="374">
        <v>0</v>
      </c>
      <c r="I10" s="374">
        <v>173</v>
      </c>
      <c r="J10" s="374">
        <v>156</v>
      </c>
      <c r="K10" s="374">
        <v>79</v>
      </c>
      <c r="L10" s="374">
        <v>79</v>
      </c>
      <c r="M10" s="374">
        <v>0</v>
      </c>
      <c r="N10" s="374">
        <v>77</v>
      </c>
      <c r="O10" s="374">
        <v>0</v>
      </c>
      <c r="P10" s="374">
        <v>0</v>
      </c>
      <c r="Q10" s="374">
        <v>17</v>
      </c>
      <c r="R10" s="374">
        <v>0</v>
      </c>
      <c r="S10" s="374">
        <v>0</v>
      </c>
      <c r="T10" s="374">
        <v>94</v>
      </c>
      <c r="U10" s="375">
        <v>0.5064102564102564</v>
      </c>
    </row>
    <row r="11" spans="1:23" s="185" customFormat="1" ht="15.75">
      <c r="A11" s="376" t="s">
        <v>13</v>
      </c>
      <c r="B11" s="376" t="s">
        <v>361</v>
      </c>
      <c r="C11" s="377">
        <v>2</v>
      </c>
      <c r="D11" s="370">
        <v>2</v>
      </c>
      <c r="E11" s="377">
        <v>0</v>
      </c>
      <c r="F11" s="377">
        <v>2</v>
      </c>
      <c r="G11" s="377">
        <v>0</v>
      </c>
      <c r="H11" s="377">
        <v>0</v>
      </c>
      <c r="I11" s="371">
        <v>2</v>
      </c>
      <c r="J11" s="370">
        <v>2</v>
      </c>
      <c r="K11" s="370">
        <v>2</v>
      </c>
      <c r="L11" s="377">
        <v>2</v>
      </c>
      <c r="M11" s="377">
        <v>0</v>
      </c>
      <c r="N11" s="377">
        <v>0</v>
      </c>
      <c r="O11" s="377">
        <v>0</v>
      </c>
      <c r="P11" s="377">
        <v>0</v>
      </c>
      <c r="Q11" s="377">
        <v>0</v>
      </c>
      <c r="R11" s="377">
        <v>0</v>
      </c>
      <c r="S11" s="377">
        <v>0</v>
      </c>
      <c r="T11" s="370">
        <v>0</v>
      </c>
      <c r="U11" s="372">
        <v>1</v>
      </c>
      <c r="V11" s="199" t="s">
        <v>2</v>
      </c>
      <c r="W11" s="185" t="s">
        <v>2</v>
      </c>
    </row>
    <row r="12" spans="1:21" s="185" customFormat="1" ht="15.75">
      <c r="A12" s="376" t="s">
        <v>14</v>
      </c>
      <c r="B12" s="376" t="s">
        <v>362</v>
      </c>
      <c r="C12" s="377">
        <v>2</v>
      </c>
      <c r="D12" s="370">
        <v>3</v>
      </c>
      <c r="E12" s="377">
        <v>1</v>
      </c>
      <c r="F12" s="377">
        <v>2</v>
      </c>
      <c r="G12" s="377">
        <v>0</v>
      </c>
      <c r="H12" s="377">
        <v>0</v>
      </c>
      <c r="I12" s="371">
        <v>3</v>
      </c>
      <c r="J12" s="370">
        <v>3</v>
      </c>
      <c r="K12" s="370">
        <v>1</v>
      </c>
      <c r="L12" s="377">
        <v>1</v>
      </c>
      <c r="M12" s="377">
        <v>0</v>
      </c>
      <c r="N12" s="377">
        <v>2</v>
      </c>
      <c r="O12" s="377">
        <v>0</v>
      </c>
      <c r="P12" s="377">
        <v>0</v>
      </c>
      <c r="Q12" s="377">
        <v>0</v>
      </c>
      <c r="R12" s="377">
        <v>0</v>
      </c>
      <c r="S12" s="377">
        <v>0</v>
      </c>
      <c r="T12" s="370">
        <v>2</v>
      </c>
      <c r="U12" s="372">
        <v>0.3333333333333333</v>
      </c>
    </row>
    <row r="13" spans="1:21" s="185" customFormat="1" ht="15.75">
      <c r="A13" s="376" t="s">
        <v>19</v>
      </c>
      <c r="B13" s="376" t="s">
        <v>336</v>
      </c>
      <c r="C13" s="377">
        <v>3</v>
      </c>
      <c r="D13" s="370">
        <v>4</v>
      </c>
      <c r="E13" s="377">
        <v>2</v>
      </c>
      <c r="F13" s="377">
        <v>2</v>
      </c>
      <c r="G13" s="377">
        <v>0</v>
      </c>
      <c r="H13" s="377">
        <v>0</v>
      </c>
      <c r="I13" s="371">
        <v>4</v>
      </c>
      <c r="J13" s="370">
        <v>4</v>
      </c>
      <c r="K13" s="370">
        <v>0</v>
      </c>
      <c r="L13" s="377">
        <v>0</v>
      </c>
      <c r="M13" s="377">
        <v>0</v>
      </c>
      <c r="N13" s="377">
        <v>4</v>
      </c>
      <c r="O13" s="377">
        <v>0</v>
      </c>
      <c r="P13" s="377">
        <v>0</v>
      </c>
      <c r="Q13" s="377">
        <v>0</v>
      </c>
      <c r="R13" s="377">
        <v>0</v>
      </c>
      <c r="S13" s="377">
        <v>0</v>
      </c>
      <c r="T13" s="370">
        <v>4</v>
      </c>
      <c r="U13" s="372">
        <v>0</v>
      </c>
    </row>
    <row r="14" spans="1:21" s="185" customFormat="1" ht="15.75">
      <c r="A14" s="376" t="s">
        <v>22</v>
      </c>
      <c r="B14" s="376" t="s">
        <v>363</v>
      </c>
      <c r="C14" s="377">
        <v>28</v>
      </c>
      <c r="D14" s="370">
        <v>36</v>
      </c>
      <c r="E14" s="377">
        <v>16</v>
      </c>
      <c r="F14" s="377">
        <v>20</v>
      </c>
      <c r="G14" s="377">
        <v>0</v>
      </c>
      <c r="H14" s="377">
        <v>0</v>
      </c>
      <c r="I14" s="371">
        <v>36</v>
      </c>
      <c r="J14" s="370">
        <v>35</v>
      </c>
      <c r="K14" s="370">
        <v>19</v>
      </c>
      <c r="L14" s="377">
        <v>19</v>
      </c>
      <c r="M14" s="377">
        <v>0</v>
      </c>
      <c r="N14" s="377">
        <v>16</v>
      </c>
      <c r="O14" s="377">
        <v>0</v>
      </c>
      <c r="P14" s="377">
        <v>0</v>
      </c>
      <c r="Q14" s="377">
        <v>1</v>
      </c>
      <c r="R14" s="377">
        <v>0</v>
      </c>
      <c r="S14" s="377">
        <v>0</v>
      </c>
      <c r="T14" s="370">
        <v>17</v>
      </c>
      <c r="U14" s="372">
        <v>0.5428571428571428</v>
      </c>
    </row>
    <row r="15" spans="1:21" s="185" customFormat="1" ht="15.75">
      <c r="A15" s="376" t="s">
        <v>23</v>
      </c>
      <c r="B15" s="376" t="s">
        <v>364</v>
      </c>
      <c r="C15" s="377">
        <v>2</v>
      </c>
      <c r="D15" s="370">
        <v>2</v>
      </c>
      <c r="E15" s="377">
        <v>0</v>
      </c>
      <c r="F15" s="377">
        <v>2</v>
      </c>
      <c r="G15" s="377">
        <v>0</v>
      </c>
      <c r="H15" s="377">
        <v>0</v>
      </c>
      <c r="I15" s="371">
        <v>2</v>
      </c>
      <c r="J15" s="370">
        <v>2</v>
      </c>
      <c r="K15" s="370">
        <v>2</v>
      </c>
      <c r="L15" s="377">
        <v>2</v>
      </c>
      <c r="M15" s="377">
        <v>0</v>
      </c>
      <c r="N15" s="377">
        <v>0</v>
      </c>
      <c r="O15" s="377">
        <v>0</v>
      </c>
      <c r="P15" s="377">
        <v>0</v>
      </c>
      <c r="Q15" s="377">
        <v>0</v>
      </c>
      <c r="R15" s="377">
        <v>0</v>
      </c>
      <c r="S15" s="377">
        <v>0</v>
      </c>
      <c r="T15" s="370">
        <v>0</v>
      </c>
      <c r="U15" s="372">
        <v>1</v>
      </c>
    </row>
    <row r="16" spans="1:23" s="185" customFormat="1" ht="15.75">
      <c r="A16" s="376" t="s">
        <v>24</v>
      </c>
      <c r="B16" s="376" t="s">
        <v>407</v>
      </c>
      <c r="C16" s="377">
        <v>2</v>
      </c>
      <c r="D16" s="370">
        <v>2</v>
      </c>
      <c r="E16" s="377">
        <v>0</v>
      </c>
      <c r="F16" s="377">
        <v>2</v>
      </c>
      <c r="G16" s="377">
        <v>0</v>
      </c>
      <c r="H16" s="377">
        <v>0</v>
      </c>
      <c r="I16" s="371">
        <v>2</v>
      </c>
      <c r="J16" s="370">
        <v>2</v>
      </c>
      <c r="K16" s="370">
        <v>2</v>
      </c>
      <c r="L16" s="377">
        <v>2</v>
      </c>
      <c r="M16" s="377">
        <v>0</v>
      </c>
      <c r="N16" s="377">
        <v>0</v>
      </c>
      <c r="O16" s="377">
        <v>0</v>
      </c>
      <c r="P16" s="377">
        <v>0</v>
      </c>
      <c r="Q16" s="377">
        <v>0</v>
      </c>
      <c r="R16" s="377">
        <v>0</v>
      </c>
      <c r="S16" s="377">
        <v>0</v>
      </c>
      <c r="T16" s="370">
        <v>0</v>
      </c>
      <c r="U16" s="372">
        <v>1</v>
      </c>
      <c r="V16" s="185" t="s">
        <v>2</v>
      </c>
      <c r="W16" s="200"/>
    </row>
    <row r="17" spans="1:21" s="185" customFormat="1" ht="15.75">
      <c r="A17" s="376" t="s">
        <v>25</v>
      </c>
      <c r="B17" s="376" t="s">
        <v>366</v>
      </c>
      <c r="C17" s="377">
        <v>2</v>
      </c>
      <c r="D17" s="370">
        <v>4</v>
      </c>
      <c r="E17" s="377">
        <v>4</v>
      </c>
      <c r="F17" s="377">
        <v>0</v>
      </c>
      <c r="G17" s="377">
        <v>0</v>
      </c>
      <c r="H17" s="377">
        <v>0</v>
      </c>
      <c r="I17" s="371">
        <v>4</v>
      </c>
      <c r="J17" s="370">
        <v>4</v>
      </c>
      <c r="K17" s="370">
        <v>4</v>
      </c>
      <c r="L17" s="377">
        <v>4</v>
      </c>
      <c r="M17" s="377">
        <v>0</v>
      </c>
      <c r="N17" s="377">
        <v>0</v>
      </c>
      <c r="O17" s="377">
        <v>0</v>
      </c>
      <c r="P17" s="377">
        <v>0</v>
      </c>
      <c r="Q17" s="377">
        <v>0</v>
      </c>
      <c r="R17" s="377">
        <v>0</v>
      </c>
      <c r="S17" s="377">
        <v>0</v>
      </c>
      <c r="T17" s="370">
        <v>0</v>
      </c>
      <c r="U17" s="372">
        <v>1</v>
      </c>
    </row>
    <row r="18" spans="1:21" s="185" customFormat="1" ht="15.75">
      <c r="A18" s="376" t="s">
        <v>26</v>
      </c>
      <c r="B18" s="376" t="s">
        <v>408</v>
      </c>
      <c r="C18" s="377">
        <v>43</v>
      </c>
      <c r="D18" s="370">
        <v>80</v>
      </c>
      <c r="E18" s="377">
        <v>23</v>
      </c>
      <c r="F18" s="377">
        <v>57</v>
      </c>
      <c r="G18" s="377">
        <v>0</v>
      </c>
      <c r="H18" s="377">
        <v>0</v>
      </c>
      <c r="I18" s="371">
        <v>80</v>
      </c>
      <c r="J18" s="370">
        <v>71</v>
      </c>
      <c r="K18" s="370">
        <v>41</v>
      </c>
      <c r="L18" s="377">
        <v>41</v>
      </c>
      <c r="M18" s="377">
        <v>0</v>
      </c>
      <c r="N18" s="377">
        <v>30</v>
      </c>
      <c r="O18" s="377">
        <v>0</v>
      </c>
      <c r="P18" s="377">
        <v>0</v>
      </c>
      <c r="Q18" s="377">
        <v>9</v>
      </c>
      <c r="R18" s="377">
        <v>0</v>
      </c>
      <c r="S18" s="377">
        <v>0</v>
      </c>
      <c r="T18" s="370">
        <v>39</v>
      </c>
      <c r="U18" s="372">
        <v>0.5774647887323944</v>
      </c>
    </row>
    <row r="19" spans="1:21" s="185" customFormat="1" ht="15.75">
      <c r="A19" s="376" t="s">
        <v>27</v>
      </c>
      <c r="B19" s="376" t="s">
        <v>370</v>
      </c>
      <c r="C19" s="377">
        <v>27</v>
      </c>
      <c r="D19" s="370">
        <v>40</v>
      </c>
      <c r="E19" s="377">
        <v>21</v>
      </c>
      <c r="F19" s="377">
        <v>19</v>
      </c>
      <c r="G19" s="377">
        <v>0</v>
      </c>
      <c r="H19" s="377">
        <v>0</v>
      </c>
      <c r="I19" s="371">
        <v>40</v>
      </c>
      <c r="J19" s="370">
        <v>33</v>
      </c>
      <c r="K19" s="370">
        <v>8</v>
      </c>
      <c r="L19" s="377">
        <v>8</v>
      </c>
      <c r="M19" s="377">
        <v>0</v>
      </c>
      <c r="N19" s="377">
        <v>25</v>
      </c>
      <c r="O19" s="377">
        <v>0</v>
      </c>
      <c r="P19" s="377">
        <v>0</v>
      </c>
      <c r="Q19" s="377">
        <v>7</v>
      </c>
      <c r="R19" s="377">
        <v>0</v>
      </c>
      <c r="S19" s="377">
        <v>0</v>
      </c>
      <c r="T19" s="370">
        <v>32</v>
      </c>
      <c r="U19" s="372">
        <v>0.24242424242424243</v>
      </c>
    </row>
    <row r="20" spans="1:21" s="185" customFormat="1" ht="15.75" hidden="1">
      <c r="A20" s="376" t="s">
        <v>29</v>
      </c>
      <c r="B20" s="376" t="s">
        <v>6</v>
      </c>
      <c r="C20" s="377">
        <v>0</v>
      </c>
      <c r="D20" s="370">
        <v>0</v>
      </c>
      <c r="E20" s="377">
        <v>0</v>
      </c>
      <c r="F20" s="377">
        <v>0</v>
      </c>
      <c r="G20" s="377">
        <v>0</v>
      </c>
      <c r="H20" s="377">
        <v>0</v>
      </c>
      <c r="I20" s="371">
        <v>0</v>
      </c>
      <c r="J20" s="370">
        <v>0</v>
      </c>
      <c r="K20" s="370">
        <v>0</v>
      </c>
      <c r="L20" s="377">
        <v>0</v>
      </c>
      <c r="M20" s="377">
        <v>0</v>
      </c>
      <c r="N20" s="377">
        <v>0</v>
      </c>
      <c r="O20" s="377">
        <v>0</v>
      </c>
      <c r="P20" s="377">
        <v>0</v>
      </c>
      <c r="Q20" s="377">
        <v>0</v>
      </c>
      <c r="R20" s="377">
        <v>0</v>
      </c>
      <c r="S20" s="377">
        <v>0</v>
      </c>
      <c r="T20" s="370">
        <v>0</v>
      </c>
      <c r="U20" s="372" t="s">
        <v>349</v>
      </c>
    </row>
    <row r="21" spans="1:21" s="185" customFormat="1" ht="15.75">
      <c r="A21" s="373" t="s">
        <v>1</v>
      </c>
      <c r="B21" s="373" t="s">
        <v>351</v>
      </c>
      <c r="C21" s="374">
        <v>1743</v>
      </c>
      <c r="D21" s="374">
        <v>2125</v>
      </c>
      <c r="E21" s="374">
        <v>741</v>
      </c>
      <c r="F21" s="374">
        <v>1384</v>
      </c>
      <c r="G21" s="374">
        <v>11</v>
      </c>
      <c r="H21" s="374">
        <v>0</v>
      </c>
      <c r="I21" s="374">
        <v>2114</v>
      </c>
      <c r="J21" s="374">
        <v>1846</v>
      </c>
      <c r="K21" s="374">
        <v>964</v>
      </c>
      <c r="L21" s="374">
        <v>954</v>
      </c>
      <c r="M21" s="374">
        <v>10</v>
      </c>
      <c r="N21" s="374">
        <v>877</v>
      </c>
      <c r="O21" s="374">
        <v>5</v>
      </c>
      <c r="P21" s="374">
        <v>0</v>
      </c>
      <c r="Q21" s="374">
        <v>262</v>
      </c>
      <c r="R21" s="374">
        <v>6</v>
      </c>
      <c r="S21" s="374">
        <v>0</v>
      </c>
      <c r="T21" s="374">
        <v>1150</v>
      </c>
      <c r="U21" s="375">
        <v>0.5222101841820151</v>
      </c>
    </row>
    <row r="22" spans="1:21" s="185" customFormat="1" ht="15.75">
      <c r="A22" s="378" t="s">
        <v>13</v>
      </c>
      <c r="B22" s="378" t="s">
        <v>352</v>
      </c>
      <c r="C22" s="379">
        <v>558</v>
      </c>
      <c r="D22" s="379">
        <v>734</v>
      </c>
      <c r="E22" s="379">
        <v>300</v>
      </c>
      <c r="F22" s="379">
        <v>434</v>
      </c>
      <c r="G22" s="379">
        <v>2</v>
      </c>
      <c r="H22" s="379">
        <v>0</v>
      </c>
      <c r="I22" s="379">
        <v>732</v>
      </c>
      <c r="J22" s="379">
        <v>615</v>
      </c>
      <c r="K22" s="379">
        <v>229</v>
      </c>
      <c r="L22" s="379">
        <v>226</v>
      </c>
      <c r="M22" s="379">
        <v>3</v>
      </c>
      <c r="N22" s="379">
        <v>384</v>
      </c>
      <c r="O22" s="379">
        <v>2</v>
      </c>
      <c r="P22" s="379">
        <v>0</v>
      </c>
      <c r="Q22" s="379">
        <v>112</v>
      </c>
      <c r="R22" s="379">
        <v>5</v>
      </c>
      <c r="S22" s="379">
        <v>0</v>
      </c>
      <c r="T22" s="379">
        <v>503</v>
      </c>
      <c r="U22" s="380">
        <v>0.3723577235772358</v>
      </c>
    </row>
    <row r="23" spans="1:21" s="338" customFormat="1" ht="15.75">
      <c r="A23" s="376" t="s">
        <v>13</v>
      </c>
      <c r="B23" s="376" t="s">
        <v>367</v>
      </c>
      <c r="C23" s="377">
        <v>3</v>
      </c>
      <c r="D23" s="370">
        <v>5</v>
      </c>
      <c r="E23" s="377">
        <v>0</v>
      </c>
      <c r="F23" s="377">
        <v>5</v>
      </c>
      <c r="G23" s="377">
        <v>0</v>
      </c>
      <c r="H23" s="377">
        <v>0</v>
      </c>
      <c r="I23" s="371">
        <v>5</v>
      </c>
      <c r="J23" s="370">
        <v>5</v>
      </c>
      <c r="K23" s="370">
        <v>5</v>
      </c>
      <c r="L23" s="377">
        <v>5</v>
      </c>
      <c r="M23" s="377">
        <v>0</v>
      </c>
      <c r="N23" s="377">
        <v>0</v>
      </c>
      <c r="O23" s="377">
        <v>0</v>
      </c>
      <c r="P23" s="377">
        <v>0</v>
      </c>
      <c r="Q23" s="377">
        <v>0</v>
      </c>
      <c r="R23" s="377">
        <v>0</v>
      </c>
      <c r="S23" s="377">
        <v>0</v>
      </c>
      <c r="T23" s="370">
        <v>0</v>
      </c>
      <c r="U23" s="372">
        <v>1</v>
      </c>
    </row>
    <row r="24" spans="1:21" ht="15.75">
      <c r="A24" s="376" t="s">
        <v>14</v>
      </c>
      <c r="B24" s="376" t="s">
        <v>368</v>
      </c>
      <c r="C24" s="377">
        <v>114</v>
      </c>
      <c r="D24" s="370">
        <v>150</v>
      </c>
      <c r="E24" s="377">
        <v>60</v>
      </c>
      <c r="F24" s="377">
        <v>90</v>
      </c>
      <c r="G24" s="377">
        <v>0</v>
      </c>
      <c r="H24" s="377">
        <v>0</v>
      </c>
      <c r="I24" s="371">
        <v>150</v>
      </c>
      <c r="J24" s="370">
        <v>131</v>
      </c>
      <c r="K24" s="370">
        <v>45</v>
      </c>
      <c r="L24" s="377">
        <v>44</v>
      </c>
      <c r="M24" s="377">
        <v>1</v>
      </c>
      <c r="N24" s="377">
        <v>86</v>
      </c>
      <c r="O24" s="377">
        <v>0</v>
      </c>
      <c r="P24" s="377">
        <v>0</v>
      </c>
      <c r="Q24" s="377">
        <v>15</v>
      </c>
      <c r="R24" s="377">
        <v>4</v>
      </c>
      <c r="S24" s="377">
        <v>0</v>
      </c>
      <c r="T24" s="370">
        <v>105</v>
      </c>
      <c r="U24" s="372">
        <v>0.3435114503816794</v>
      </c>
    </row>
    <row r="25" spans="1:21" ht="15.75">
      <c r="A25" s="376" t="s">
        <v>19</v>
      </c>
      <c r="B25" s="376" t="s">
        <v>369</v>
      </c>
      <c r="C25" s="377">
        <v>88</v>
      </c>
      <c r="D25" s="370">
        <v>114</v>
      </c>
      <c r="E25" s="377">
        <v>51</v>
      </c>
      <c r="F25" s="377">
        <v>63</v>
      </c>
      <c r="G25" s="377">
        <v>0</v>
      </c>
      <c r="H25" s="377">
        <v>0</v>
      </c>
      <c r="I25" s="371">
        <v>114</v>
      </c>
      <c r="J25" s="370">
        <v>91</v>
      </c>
      <c r="K25" s="370">
        <v>42</v>
      </c>
      <c r="L25" s="377">
        <v>42</v>
      </c>
      <c r="M25" s="377">
        <v>0</v>
      </c>
      <c r="N25" s="377">
        <v>48</v>
      </c>
      <c r="O25" s="377">
        <v>1</v>
      </c>
      <c r="P25" s="377">
        <v>0</v>
      </c>
      <c r="Q25" s="377">
        <v>23</v>
      </c>
      <c r="R25" s="377">
        <v>0</v>
      </c>
      <c r="S25" s="377">
        <v>0</v>
      </c>
      <c r="T25" s="370">
        <v>72</v>
      </c>
      <c r="U25" s="372">
        <v>0.46153846153846156</v>
      </c>
    </row>
    <row r="26" spans="1:21" ht="15.75">
      <c r="A26" s="376" t="s">
        <v>22</v>
      </c>
      <c r="B26" s="376" t="s">
        <v>398</v>
      </c>
      <c r="C26" s="377">
        <v>105</v>
      </c>
      <c r="D26" s="370">
        <v>133</v>
      </c>
      <c r="E26" s="377">
        <v>67</v>
      </c>
      <c r="F26" s="377">
        <v>66</v>
      </c>
      <c r="G26" s="377">
        <v>2</v>
      </c>
      <c r="H26" s="377">
        <v>0</v>
      </c>
      <c r="I26" s="371">
        <v>131</v>
      </c>
      <c r="J26" s="370">
        <v>107</v>
      </c>
      <c r="K26" s="370">
        <v>38</v>
      </c>
      <c r="L26" s="377">
        <v>37</v>
      </c>
      <c r="M26" s="377">
        <v>1</v>
      </c>
      <c r="N26" s="377">
        <v>69</v>
      </c>
      <c r="O26" s="377">
        <v>0</v>
      </c>
      <c r="P26" s="377">
        <v>0</v>
      </c>
      <c r="Q26" s="377">
        <v>24</v>
      </c>
      <c r="R26" s="377">
        <v>0</v>
      </c>
      <c r="S26" s="377">
        <v>0</v>
      </c>
      <c r="T26" s="370">
        <v>93</v>
      </c>
      <c r="U26" s="372">
        <v>0.35514018691588783</v>
      </c>
    </row>
    <row r="27" spans="1:21" ht="15.75">
      <c r="A27" s="376" t="s">
        <v>23</v>
      </c>
      <c r="B27" s="376" t="s">
        <v>372</v>
      </c>
      <c r="C27" s="377">
        <v>112</v>
      </c>
      <c r="D27" s="370">
        <v>143</v>
      </c>
      <c r="E27" s="377">
        <v>47</v>
      </c>
      <c r="F27" s="377">
        <v>96</v>
      </c>
      <c r="G27" s="377">
        <v>0</v>
      </c>
      <c r="H27" s="377">
        <v>0</v>
      </c>
      <c r="I27" s="371">
        <v>143</v>
      </c>
      <c r="J27" s="370">
        <v>122</v>
      </c>
      <c r="K27" s="370">
        <v>40</v>
      </c>
      <c r="L27" s="377">
        <v>40</v>
      </c>
      <c r="M27" s="377">
        <v>0</v>
      </c>
      <c r="N27" s="377">
        <v>82</v>
      </c>
      <c r="O27" s="377">
        <v>0</v>
      </c>
      <c r="P27" s="377">
        <v>0</v>
      </c>
      <c r="Q27" s="377">
        <v>20</v>
      </c>
      <c r="R27" s="377">
        <v>1</v>
      </c>
      <c r="S27" s="377">
        <v>0</v>
      </c>
      <c r="T27" s="370">
        <v>103</v>
      </c>
      <c r="U27" s="372">
        <v>0.32786885245901637</v>
      </c>
    </row>
    <row r="28" spans="1:21" ht="15.75">
      <c r="A28" s="376" t="s">
        <v>24</v>
      </c>
      <c r="B28" s="376" t="s">
        <v>371</v>
      </c>
      <c r="C28" s="377">
        <v>136</v>
      </c>
      <c r="D28" s="370">
        <v>189</v>
      </c>
      <c r="E28" s="377">
        <v>75</v>
      </c>
      <c r="F28" s="377">
        <v>114</v>
      </c>
      <c r="G28" s="377">
        <v>0</v>
      </c>
      <c r="H28" s="377">
        <v>0</v>
      </c>
      <c r="I28" s="371">
        <v>189</v>
      </c>
      <c r="J28" s="370">
        <v>159</v>
      </c>
      <c r="K28" s="370">
        <v>59</v>
      </c>
      <c r="L28" s="377">
        <v>58</v>
      </c>
      <c r="M28" s="377">
        <v>1</v>
      </c>
      <c r="N28" s="377">
        <v>99</v>
      </c>
      <c r="O28" s="377">
        <v>1</v>
      </c>
      <c r="P28" s="377">
        <v>0</v>
      </c>
      <c r="Q28" s="377">
        <v>30</v>
      </c>
      <c r="R28" s="377">
        <v>0</v>
      </c>
      <c r="S28" s="377">
        <v>0</v>
      </c>
      <c r="T28" s="370">
        <v>130</v>
      </c>
      <c r="U28" s="372">
        <v>0.3710691823899371</v>
      </c>
    </row>
    <row r="29" spans="1:21" ht="15.75" hidden="1">
      <c r="A29" s="376" t="s">
        <v>25</v>
      </c>
      <c r="B29" s="376" t="s">
        <v>371</v>
      </c>
      <c r="C29" s="377">
        <v>0</v>
      </c>
      <c r="D29" s="370">
        <v>0</v>
      </c>
      <c r="E29" s="377">
        <v>0</v>
      </c>
      <c r="F29" s="377">
        <v>0</v>
      </c>
      <c r="G29" s="377">
        <v>0</v>
      </c>
      <c r="H29" s="377">
        <v>0</v>
      </c>
      <c r="I29" s="371">
        <v>0</v>
      </c>
      <c r="J29" s="370">
        <v>0</v>
      </c>
      <c r="K29" s="370">
        <v>0</v>
      </c>
      <c r="L29" s="377">
        <v>0</v>
      </c>
      <c r="M29" s="377">
        <v>0</v>
      </c>
      <c r="N29" s="377">
        <v>0</v>
      </c>
      <c r="O29" s="377">
        <v>0</v>
      </c>
      <c r="P29" s="377">
        <v>0</v>
      </c>
      <c r="Q29" s="377">
        <v>0</v>
      </c>
      <c r="R29" s="377">
        <v>0</v>
      </c>
      <c r="S29" s="377">
        <v>0</v>
      </c>
      <c r="T29" s="370">
        <v>0</v>
      </c>
      <c r="U29" s="372" t="s">
        <v>349</v>
      </c>
    </row>
    <row r="30" spans="1:21" ht="15.75" hidden="1">
      <c r="A30" s="376" t="s">
        <v>26</v>
      </c>
      <c r="B30" s="376" t="s">
        <v>372</v>
      </c>
      <c r="C30" s="377">
        <v>0</v>
      </c>
      <c r="D30" s="370">
        <v>0</v>
      </c>
      <c r="E30" s="377">
        <v>0</v>
      </c>
      <c r="F30" s="377">
        <v>0</v>
      </c>
      <c r="G30" s="377">
        <v>0</v>
      </c>
      <c r="H30" s="377">
        <v>0</v>
      </c>
      <c r="I30" s="371">
        <v>0</v>
      </c>
      <c r="J30" s="370">
        <v>0</v>
      </c>
      <c r="K30" s="370">
        <v>0</v>
      </c>
      <c r="L30" s="377">
        <v>0</v>
      </c>
      <c r="M30" s="377">
        <v>0</v>
      </c>
      <c r="N30" s="377">
        <v>0</v>
      </c>
      <c r="O30" s="377">
        <v>0</v>
      </c>
      <c r="P30" s="377">
        <v>0</v>
      </c>
      <c r="Q30" s="377">
        <v>0</v>
      </c>
      <c r="R30" s="377">
        <v>0</v>
      </c>
      <c r="S30" s="377">
        <v>0</v>
      </c>
      <c r="T30" s="370">
        <v>0</v>
      </c>
      <c r="U30" s="372" t="s">
        <v>349</v>
      </c>
    </row>
    <row r="31" spans="1:21" ht="15.75" hidden="1">
      <c r="A31" s="376" t="s">
        <v>27</v>
      </c>
      <c r="B31" s="376" t="s">
        <v>6</v>
      </c>
      <c r="C31" s="377">
        <v>0</v>
      </c>
      <c r="D31" s="370">
        <v>0</v>
      </c>
      <c r="E31" s="377">
        <v>0</v>
      </c>
      <c r="F31" s="377">
        <v>0</v>
      </c>
      <c r="G31" s="377">
        <v>0</v>
      </c>
      <c r="H31" s="377">
        <v>0</v>
      </c>
      <c r="I31" s="371">
        <v>0</v>
      </c>
      <c r="J31" s="370">
        <v>0</v>
      </c>
      <c r="K31" s="370">
        <v>0</v>
      </c>
      <c r="L31" s="377">
        <v>0</v>
      </c>
      <c r="M31" s="377">
        <v>0</v>
      </c>
      <c r="N31" s="377">
        <v>0</v>
      </c>
      <c r="O31" s="377">
        <v>0</v>
      </c>
      <c r="P31" s="377">
        <v>0</v>
      </c>
      <c r="Q31" s="377">
        <v>0</v>
      </c>
      <c r="R31" s="377">
        <v>0</v>
      </c>
      <c r="S31" s="377">
        <v>0</v>
      </c>
      <c r="T31" s="370">
        <v>0</v>
      </c>
      <c r="U31" s="372" t="s">
        <v>349</v>
      </c>
    </row>
    <row r="32" spans="1:21" ht="15.75" hidden="1">
      <c r="A32" s="376" t="s">
        <v>29</v>
      </c>
      <c r="B32" s="376" t="s">
        <v>6</v>
      </c>
      <c r="C32" s="377">
        <v>0</v>
      </c>
      <c r="D32" s="370">
        <v>0</v>
      </c>
      <c r="E32" s="377">
        <v>0</v>
      </c>
      <c r="F32" s="377">
        <v>0</v>
      </c>
      <c r="G32" s="377">
        <v>0</v>
      </c>
      <c r="H32" s="377">
        <v>0</v>
      </c>
      <c r="I32" s="371">
        <v>0</v>
      </c>
      <c r="J32" s="370">
        <v>0</v>
      </c>
      <c r="K32" s="370">
        <v>0</v>
      </c>
      <c r="L32" s="377">
        <v>0</v>
      </c>
      <c r="M32" s="377">
        <v>0</v>
      </c>
      <c r="N32" s="377">
        <v>0</v>
      </c>
      <c r="O32" s="377">
        <v>0</v>
      </c>
      <c r="P32" s="377">
        <v>0</v>
      </c>
      <c r="Q32" s="377">
        <v>0</v>
      </c>
      <c r="R32" s="377">
        <v>0</v>
      </c>
      <c r="S32" s="377">
        <v>0</v>
      </c>
      <c r="T32" s="370">
        <v>0</v>
      </c>
      <c r="U32" s="372" t="s">
        <v>349</v>
      </c>
    </row>
    <row r="33" spans="1:21" ht="15.75">
      <c r="A33" s="378" t="s">
        <v>14</v>
      </c>
      <c r="B33" s="378" t="s">
        <v>353</v>
      </c>
      <c r="C33" s="379">
        <v>105</v>
      </c>
      <c r="D33" s="379">
        <v>128</v>
      </c>
      <c r="E33" s="379">
        <v>57</v>
      </c>
      <c r="F33" s="379">
        <v>71</v>
      </c>
      <c r="G33" s="379">
        <v>2</v>
      </c>
      <c r="H33" s="379">
        <v>0</v>
      </c>
      <c r="I33" s="379">
        <v>126</v>
      </c>
      <c r="J33" s="379">
        <v>95</v>
      </c>
      <c r="K33" s="379">
        <v>61</v>
      </c>
      <c r="L33" s="379">
        <v>60</v>
      </c>
      <c r="M33" s="379">
        <v>1</v>
      </c>
      <c r="N33" s="379">
        <v>34</v>
      </c>
      <c r="O33" s="379">
        <v>0</v>
      </c>
      <c r="P33" s="379">
        <v>0</v>
      </c>
      <c r="Q33" s="379">
        <v>31</v>
      </c>
      <c r="R33" s="379">
        <v>0</v>
      </c>
      <c r="S33" s="379">
        <v>0</v>
      </c>
      <c r="T33" s="379">
        <v>65</v>
      </c>
      <c r="U33" s="380">
        <v>0.6421052631578947</v>
      </c>
    </row>
    <row r="34" spans="1:21" ht="15.75">
      <c r="A34" s="376" t="s">
        <v>13</v>
      </c>
      <c r="B34" s="376" t="s">
        <v>373</v>
      </c>
      <c r="C34" s="377">
        <v>27</v>
      </c>
      <c r="D34" s="370">
        <v>33</v>
      </c>
      <c r="E34" s="377">
        <v>21</v>
      </c>
      <c r="F34" s="377">
        <v>12</v>
      </c>
      <c r="G34" s="377">
        <v>2</v>
      </c>
      <c r="H34" s="377">
        <v>0</v>
      </c>
      <c r="I34" s="371">
        <v>31</v>
      </c>
      <c r="J34" s="370">
        <v>20</v>
      </c>
      <c r="K34" s="370">
        <v>9</v>
      </c>
      <c r="L34" s="377">
        <v>9</v>
      </c>
      <c r="M34" s="377">
        <v>0</v>
      </c>
      <c r="N34" s="377">
        <v>11</v>
      </c>
      <c r="O34" s="377">
        <v>0</v>
      </c>
      <c r="P34" s="377">
        <v>0</v>
      </c>
      <c r="Q34" s="377">
        <v>11</v>
      </c>
      <c r="R34" s="377">
        <v>0</v>
      </c>
      <c r="S34" s="377">
        <v>0</v>
      </c>
      <c r="T34" s="370">
        <v>22</v>
      </c>
      <c r="U34" s="372">
        <v>0.45</v>
      </c>
    </row>
    <row r="35" spans="1:21" ht="15.75">
      <c r="A35" s="376" t="s">
        <v>14</v>
      </c>
      <c r="B35" s="376" t="s">
        <v>374</v>
      </c>
      <c r="C35" s="377">
        <v>26</v>
      </c>
      <c r="D35" s="370">
        <v>28</v>
      </c>
      <c r="E35" s="377">
        <v>0</v>
      </c>
      <c r="F35" s="377">
        <v>28</v>
      </c>
      <c r="G35" s="377">
        <v>0</v>
      </c>
      <c r="H35" s="377">
        <v>0</v>
      </c>
      <c r="I35" s="371">
        <v>28</v>
      </c>
      <c r="J35" s="370">
        <v>28</v>
      </c>
      <c r="K35" s="370">
        <v>24</v>
      </c>
      <c r="L35" s="377">
        <v>24</v>
      </c>
      <c r="M35" s="377">
        <v>0</v>
      </c>
      <c r="N35" s="377">
        <v>4</v>
      </c>
      <c r="O35" s="377">
        <v>0</v>
      </c>
      <c r="P35" s="377">
        <v>0</v>
      </c>
      <c r="Q35" s="377">
        <v>0</v>
      </c>
      <c r="R35" s="377">
        <v>0</v>
      </c>
      <c r="S35" s="377">
        <v>0</v>
      </c>
      <c r="T35" s="370">
        <v>4</v>
      </c>
      <c r="U35" s="372">
        <v>0.8571428571428571</v>
      </c>
    </row>
    <row r="36" spans="1:21" ht="15.75">
      <c r="A36" s="376" t="s">
        <v>19</v>
      </c>
      <c r="B36" s="376" t="s">
        <v>375</v>
      </c>
      <c r="C36" s="377">
        <v>52</v>
      </c>
      <c r="D36" s="370">
        <v>67</v>
      </c>
      <c r="E36" s="377">
        <v>36</v>
      </c>
      <c r="F36" s="377">
        <v>31</v>
      </c>
      <c r="G36" s="377">
        <v>0</v>
      </c>
      <c r="H36" s="377">
        <v>0</v>
      </c>
      <c r="I36" s="371">
        <v>67</v>
      </c>
      <c r="J36" s="370">
        <v>47</v>
      </c>
      <c r="K36" s="370">
        <v>28</v>
      </c>
      <c r="L36" s="377">
        <v>27</v>
      </c>
      <c r="M36" s="377">
        <v>1</v>
      </c>
      <c r="N36" s="377">
        <v>19</v>
      </c>
      <c r="O36" s="377">
        <v>0</v>
      </c>
      <c r="P36" s="377">
        <v>0</v>
      </c>
      <c r="Q36" s="377">
        <v>20</v>
      </c>
      <c r="R36" s="377">
        <v>0</v>
      </c>
      <c r="S36" s="377">
        <v>0</v>
      </c>
      <c r="T36" s="370">
        <v>39</v>
      </c>
      <c r="U36" s="372">
        <v>0.5957446808510638</v>
      </c>
    </row>
    <row r="37" spans="1:21" ht="15.75" hidden="1">
      <c r="A37" s="376" t="s">
        <v>22</v>
      </c>
      <c r="B37" s="376" t="s">
        <v>6</v>
      </c>
      <c r="C37" s="377">
        <v>0</v>
      </c>
      <c r="D37" s="370">
        <v>0</v>
      </c>
      <c r="E37" s="377">
        <v>0</v>
      </c>
      <c r="F37" s="377">
        <v>0</v>
      </c>
      <c r="G37" s="377">
        <v>0</v>
      </c>
      <c r="H37" s="377">
        <v>0</v>
      </c>
      <c r="I37" s="371">
        <v>0</v>
      </c>
      <c r="J37" s="370">
        <v>0</v>
      </c>
      <c r="K37" s="370">
        <v>0</v>
      </c>
      <c r="L37" s="377">
        <v>0</v>
      </c>
      <c r="M37" s="377">
        <v>0</v>
      </c>
      <c r="N37" s="377">
        <v>0</v>
      </c>
      <c r="O37" s="377">
        <v>0</v>
      </c>
      <c r="P37" s="377">
        <v>0</v>
      </c>
      <c r="Q37" s="377">
        <v>0</v>
      </c>
      <c r="R37" s="377">
        <v>0</v>
      </c>
      <c r="S37" s="377">
        <v>0</v>
      </c>
      <c r="T37" s="370">
        <v>0</v>
      </c>
      <c r="U37" s="372" t="s">
        <v>349</v>
      </c>
    </row>
    <row r="38" spans="1:21" ht="15.75" hidden="1">
      <c r="A38" s="376" t="s">
        <v>23</v>
      </c>
      <c r="B38" s="376" t="s">
        <v>6</v>
      </c>
      <c r="C38" s="377">
        <v>0</v>
      </c>
      <c r="D38" s="370">
        <v>0</v>
      </c>
      <c r="E38" s="377">
        <v>0</v>
      </c>
      <c r="F38" s="377">
        <v>0</v>
      </c>
      <c r="G38" s="377">
        <v>0</v>
      </c>
      <c r="H38" s="377">
        <v>0</v>
      </c>
      <c r="I38" s="371">
        <v>0</v>
      </c>
      <c r="J38" s="370">
        <v>0</v>
      </c>
      <c r="K38" s="370">
        <v>0</v>
      </c>
      <c r="L38" s="377">
        <v>0</v>
      </c>
      <c r="M38" s="377">
        <v>0</v>
      </c>
      <c r="N38" s="377">
        <v>0</v>
      </c>
      <c r="O38" s="377">
        <v>0</v>
      </c>
      <c r="P38" s="377">
        <v>0</v>
      </c>
      <c r="Q38" s="377">
        <v>0</v>
      </c>
      <c r="R38" s="377">
        <v>0</v>
      </c>
      <c r="S38" s="377">
        <v>0</v>
      </c>
      <c r="T38" s="370">
        <v>0</v>
      </c>
      <c r="U38" s="372" t="s">
        <v>349</v>
      </c>
    </row>
    <row r="39" spans="1:21" ht="15.75" hidden="1">
      <c r="A39" s="376" t="s">
        <v>24</v>
      </c>
      <c r="B39" s="376" t="s">
        <v>6</v>
      </c>
      <c r="C39" s="377">
        <v>0</v>
      </c>
      <c r="D39" s="370">
        <v>0</v>
      </c>
      <c r="E39" s="377">
        <v>0</v>
      </c>
      <c r="F39" s="377">
        <v>0</v>
      </c>
      <c r="G39" s="377">
        <v>0</v>
      </c>
      <c r="H39" s="377">
        <v>0</v>
      </c>
      <c r="I39" s="371">
        <v>0</v>
      </c>
      <c r="J39" s="370">
        <v>0</v>
      </c>
      <c r="K39" s="370">
        <v>0</v>
      </c>
      <c r="L39" s="377">
        <v>0</v>
      </c>
      <c r="M39" s="377">
        <v>0</v>
      </c>
      <c r="N39" s="377">
        <v>0</v>
      </c>
      <c r="O39" s="377">
        <v>0</v>
      </c>
      <c r="P39" s="377">
        <v>0</v>
      </c>
      <c r="Q39" s="377">
        <v>0</v>
      </c>
      <c r="R39" s="377">
        <v>0</v>
      </c>
      <c r="S39" s="377">
        <v>0</v>
      </c>
      <c r="T39" s="370">
        <v>0</v>
      </c>
      <c r="U39" s="372" t="s">
        <v>349</v>
      </c>
    </row>
    <row r="40" spans="1:21" ht="15.75" hidden="1">
      <c r="A40" s="376" t="s">
        <v>25</v>
      </c>
      <c r="B40" s="376" t="s">
        <v>6</v>
      </c>
      <c r="C40" s="377">
        <v>0</v>
      </c>
      <c r="D40" s="370">
        <v>0</v>
      </c>
      <c r="E40" s="377">
        <v>0</v>
      </c>
      <c r="F40" s="377">
        <v>0</v>
      </c>
      <c r="G40" s="377">
        <v>0</v>
      </c>
      <c r="H40" s="377">
        <v>0</v>
      </c>
      <c r="I40" s="371">
        <v>0</v>
      </c>
      <c r="J40" s="370">
        <v>0</v>
      </c>
      <c r="K40" s="370">
        <v>0</v>
      </c>
      <c r="L40" s="377">
        <v>0</v>
      </c>
      <c r="M40" s="377">
        <v>0</v>
      </c>
      <c r="N40" s="377">
        <v>0</v>
      </c>
      <c r="O40" s="377">
        <v>0</v>
      </c>
      <c r="P40" s="377">
        <v>0</v>
      </c>
      <c r="Q40" s="377">
        <v>0</v>
      </c>
      <c r="R40" s="377">
        <v>0</v>
      </c>
      <c r="S40" s="377">
        <v>0</v>
      </c>
      <c r="T40" s="370">
        <v>0</v>
      </c>
      <c r="U40" s="372" t="s">
        <v>349</v>
      </c>
    </row>
    <row r="41" spans="1:21" ht="15.75" hidden="1">
      <c r="A41" s="376" t="s">
        <v>26</v>
      </c>
      <c r="B41" s="376" t="s">
        <v>6</v>
      </c>
      <c r="C41" s="377">
        <v>0</v>
      </c>
      <c r="D41" s="370">
        <v>0</v>
      </c>
      <c r="E41" s="377">
        <v>0</v>
      </c>
      <c r="F41" s="377">
        <v>0</v>
      </c>
      <c r="G41" s="377">
        <v>0</v>
      </c>
      <c r="H41" s="377">
        <v>0</v>
      </c>
      <c r="I41" s="371">
        <v>0</v>
      </c>
      <c r="J41" s="370">
        <v>0</v>
      </c>
      <c r="K41" s="370">
        <v>0</v>
      </c>
      <c r="L41" s="377">
        <v>0</v>
      </c>
      <c r="M41" s="377">
        <v>0</v>
      </c>
      <c r="N41" s="377">
        <v>0</v>
      </c>
      <c r="O41" s="377">
        <v>0</v>
      </c>
      <c r="P41" s="377">
        <v>0</v>
      </c>
      <c r="Q41" s="377">
        <v>0</v>
      </c>
      <c r="R41" s="377">
        <v>0</v>
      </c>
      <c r="S41" s="377">
        <v>0</v>
      </c>
      <c r="T41" s="370">
        <v>0</v>
      </c>
      <c r="U41" s="372" t="s">
        <v>349</v>
      </c>
    </row>
    <row r="42" spans="1:21" ht="15.75" hidden="1">
      <c r="A42" s="376" t="s">
        <v>27</v>
      </c>
      <c r="B42" s="376" t="s">
        <v>6</v>
      </c>
      <c r="C42" s="377">
        <v>0</v>
      </c>
      <c r="D42" s="370">
        <v>0</v>
      </c>
      <c r="E42" s="377">
        <v>0</v>
      </c>
      <c r="F42" s="377">
        <v>0</v>
      </c>
      <c r="G42" s="377">
        <v>0</v>
      </c>
      <c r="H42" s="377">
        <v>0</v>
      </c>
      <c r="I42" s="371">
        <v>0</v>
      </c>
      <c r="J42" s="370">
        <v>0</v>
      </c>
      <c r="K42" s="370">
        <v>0</v>
      </c>
      <c r="L42" s="377">
        <v>0</v>
      </c>
      <c r="M42" s="377">
        <v>0</v>
      </c>
      <c r="N42" s="377">
        <v>0</v>
      </c>
      <c r="O42" s="377">
        <v>0</v>
      </c>
      <c r="P42" s="377">
        <v>0</v>
      </c>
      <c r="Q42" s="377">
        <v>0</v>
      </c>
      <c r="R42" s="377">
        <v>0</v>
      </c>
      <c r="S42" s="377">
        <v>0</v>
      </c>
      <c r="T42" s="370">
        <v>0</v>
      </c>
      <c r="U42" s="372" t="s">
        <v>349</v>
      </c>
    </row>
    <row r="43" spans="1:21" ht="15.75" hidden="1">
      <c r="A43" s="376" t="s">
        <v>29</v>
      </c>
      <c r="B43" s="376" t="s">
        <v>6</v>
      </c>
      <c r="C43" s="377">
        <v>0</v>
      </c>
      <c r="D43" s="370">
        <v>0</v>
      </c>
      <c r="E43" s="377">
        <v>0</v>
      </c>
      <c r="F43" s="377">
        <v>0</v>
      </c>
      <c r="G43" s="377">
        <v>0</v>
      </c>
      <c r="H43" s="377">
        <v>0</v>
      </c>
      <c r="I43" s="371">
        <v>0</v>
      </c>
      <c r="J43" s="370">
        <v>0</v>
      </c>
      <c r="K43" s="370">
        <v>0</v>
      </c>
      <c r="L43" s="377">
        <v>0</v>
      </c>
      <c r="M43" s="377">
        <v>0</v>
      </c>
      <c r="N43" s="377">
        <v>0</v>
      </c>
      <c r="O43" s="377">
        <v>0</v>
      </c>
      <c r="P43" s="377">
        <v>0</v>
      </c>
      <c r="Q43" s="377">
        <v>0</v>
      </c>
      <c r="R43" s="377">
        <v>0</v>
      </c>
      <c r="S43" s="377">
        <v>0</v>
      </c>
      <c r="T43" s="370">
        <v>0</v>
      </c>
      <c r="U43" s="372" t="s">
        <v>349</v>
      </c>
    </row>
    <row r="44" spans="1:21" ht="15.75">
      <c r="A44" s="378" t="s">
        <v>19</v>
      </c>
      <c r="B44" s="378" t="s">
        <v>354</v>
      </c>
      <c r="C44" s="379">
        <v>228</v>
      </c>
      <c r="D44" s="379">
        <v>262</v>
      </c>
      <c r="E44" s="379">
        <v>62</v>
      </c>
      <c r="F44" s="379">
        <v>200</v>
      </c>
      <c r="G44" s="379">
        <v>1</v>
      </c>
      <c r="H44" s="379">
        <v>0</v>
      </c>
      <c r="I44" s="379">
        <v>261</v>
      </c>
      <c r="J44" s="379">
        <v>255</v>
      </c>
      <c r="K44" s="379">
        <v>164</v>
      </c>
      <c r="L44" s="379">
        <v>162</v>
      </c>
      <c r="M44" s="379">
        <v>2</v>
      </c>
      <c r="N44" s="379">
        <v>91</v>
      </c>
      <c r="O44" s="379">
        <v>0</v>
      </c>
      <c r="P44" s="379">
        <v>0</v>
      </c>
      <c r="Q44" s="379">
        <v>6</v>
      </c>
      <c r="R44" s="379">
        <v>0</v>
      </c>
      <c r="S44" s="379">
        <v>0</v>
      </c>
      <c r="T44" s="379">
        <v>97</v>
      </c>
      <c r="U44" s="380">
        <v>0.6431372549019608</v>
      </c>
    </row>
    <row r="45" spans="1:21" ht="15.75">
      <c r="A45" s="376" t="s">
        <v>13</v>
      </c>
      <c r="B45" s="376" t="s">
        <v>376</v>
      </c>
      <c r="C45" s="377">
        <v>11</v>
      </c>
      <c r="D45" s="370">
        <v>12</v>
      </c>
      <c r="E45" s="377">
        <v>2</v>
      </c>
      <c r="F45" s="377">
        <v>10</v>
      </c>
      <c r="G45" s="377">
        <v>0</v>
      </c>
      <c r="H45" s="377">
        <v>0</v>
      </c>
      <c r="I45" s="371">
        <v>12</v>
      </c>
      <c r="J45" s="370">
        <v>12</v>
      </c>
      <c r="K45" s="370">
        <v>11</v>
      </c>
      <c r="L45" s="377">
        <v>11</v>
      </c>
      <c r="M45" s="377">
        <v>0</v>
      </c>
      <c r="N45" s="377">
        <v>1</v>
      </c>
      <c r="O45" s="377">
        <v>0</v>
      </c>
      <c r="P45" s="377">
        <v>0</v>
      </c>
      <c r="Q45" s="377">
        <v>0</v>
      </c>
      <c r="R45" s="377">
        <v>0</v>
      </c>
      <c r="S45" s="377">
        <v>0</v>
      </c>
      <c r="T45" s="370">
        <v>1</v>
      </c>
      <c r="U45" s="372">
        <v>0.9166666666666666</v>
      </c>
    </row>
    <row r="46" spans="1:21" ht="15.75">
      <c r="A46" s="376" t="s">
        <v>14</v>
      </c>
      <c r="B46" s="376" t="s">
        <v>377</v>
      </c>
      <c r="C46" s="377">
        <v>67</v>
      </c>
      <c r="D46" s="370">
        <v>74</v>
      </c>
      <c r="E46" s="377">
        <v>29</v>
      </c>
      <c r="F46" s="377">
        <v>45</v>
      </c>
      <c r="G46" s="377">
        <v>0</v>
      </c>
      <c r="H46" s="377">
        <v>0</v>
      </c>
      <c r="I46" s="371">
        <v>74</v>
      </c>
      <c r="J46" s="370">
        <v>68</v>
      </c>
      <c r="K46" s="370">
        <v>38</v>
      </c>
      <c r="L46" s="377">
        <v>37</v>
      </c>
      <c r="M46" s="377">
        <v>1</v>
      </c>
      <c r="N46" s="377">
        <v>30</v>
      </c>
      <c r="O46" s="377">
        <v>0</v>
      </c>
      <c r="P46" s="377">
        <v>0</v>
      </c>
      <c r="Q46" s="377">
        <v>6</v>
      </c>
      <c r="R46" s="377">
        <v>0</v>
      </c>
      <c r="S46" s="377">
        <v>0</v>
      </c>
      <c r="T46" s="370">
        <v>36</v>
      </c>
      <c r="U46" s="372">
        <v>0.5588235294117647</v>
      </c>
    </row>
    <row r="47" spans="1:21" ht="15.75">
      <c r="A47" s="376" t="s">
        <v>19</v>
      </c>
      <c r="B47" s="376" t="s">
        <v>378</v>
      </c>
      <c r="C47" s="377">
        <v>67</v>
      </c>
      <c r="D47" s="370">
        <v>86</v>
      </c>
      <c r="E47" s="377">
        <v>21</v>
      </c>
      <c r="F47" s="377">
        <v>65</v>
      </c>
      <c r="G47" s="377">
        <v>0</v>
      </c>
      <c r="H47" s="377">
        <v>0</v>
      </c>
      <c r="I47" s="371">
        <v>86</v>
      </c>
      <c r="J47" s="370">
        <v>86</v>
      </c>
      <c r="K47" s="370">
        <v>46</v>
      </c>
      <c r="L47" s="377">
        <v>45</v>
      </c>
      <c r="M47" s="377">
        <v>1</v>
      </c>
      <c r="N47" s="377">
        <v>40</v>
      </c>
      <c r="O47" s="377">
        <v>0</v>
      </c>
      <c r="P47" s="377">
        <v>0</v>
      </c>
      <c r="Q47" s="377">
        <v>0</v>
      </c>
      <c r="R47" s="377">
        <v>0</v>
      </c>
      <c r="S47" s="377">
        <v>0</v>
      </c>
      <c r="T47" s="370">
        <v>40</v>
      </c>
      <c r="U47" s="372">
        <v>0.5348837209302325</v>
      </c>
    </row>
    <row r="48" spans="1:21" ht="15.75">
      <c r="A48" s="376" t="s">
        <v>22</v>
      </c>
      <c r="B48" s="376" t="s">
        <v>379</v>
      </c>
      <c r="C48" s="377">
        <v>83</v>
      </c>
      <c r="D48" s="370">
        <v>90</v>
      </c>
      <c r="E48" s="377">
        <v>10</v>
      </c>
      <c r="F48" s="377">
        <v>80</v>
      </c>
      <c r="G48" s="377">
        <v>1</v>
      </c>
      <c r="H48" s="377">
        <v>0</v>
      </c>
      <c r="I48" s="371">
        <v>89</v>
      </c>
      <c r="J48" s="370">
        <v>89</v>
      </c>
      <c r="K48" s="370">
        <v>69</v>
      </c>
      <c r="L48" s="377">
        <v>69</v>
      </c>
      <c r="M48" s="377">
        <v>0</v>
      </c>
      <c r="N48" s="377">
        <v>20</v>
      </c>
      <c r="O48" s="377">
        <v>0</v>
      </c>
      <c r="P48" s="377">
        <v>0</v>
      </c>
      <c r="Q48" s="377">
        <v>0</v>
      </c>
      <c r="R48" s="377">
        <v>0</v>
      </c>
      <c r="S48" s="377">
        <v>0</v>
      </c>
      <c r="T48" s="370">
        <v>20</v>
      </c>
      <c r="U48" s="372">
        <v>0.7752808988764045</v>
      </c>
    </row>
    <row r="49" spans="1:21" ht="15.75" hidden="1">
      <c r="A49" s="376" t="s">
        <v>23</v>
      </c>
      <c r="B49" s="376" t="s">
        <v>379</v>
      </c>
      <c r="C49" s="377">
        <v>0</v>
      </c>
      <c r="D49" s="370">
        <v>0</v>
      </c>
      <c r="E49" s="377">
        <v>0</v>
      </c>
      <c r="F49" s="377">
        <v>0</v>
      </c>
      <c r="G49" s="377">
        <v>0</v>
      </c>
      <c r="H49" s="377">
        <v>0</v>
      </c>
      <c r="I49" s="371">
        <v>0</v>
      </c>
      <c r="J49" s="370">
        <v>0</v>
      </c>
      <c r="K49" s="370">
        <v>0</v>
      </c>
      <c r="L49" s="377">
        <v>0</v>
      </c>
      <c r="M49" s="377">
        <v>0</v>
      </c>
      <c r="N49" s="377">
        <v>0</v>
      </c>
      <c r="O49" s="377">
        <v>0</v>
      </c>
      <c r="P49" s="377">
        <v>0</v>
      </c>
      <c r="Q49" s="377">
        <v>0</v>
      </c>
      <c r="R49" s="377">
        <v>0</v>
      </c>
      <c r="S49" s="377">
        <v>0</v>
      </c>
      <c r="T49" s="370">
        <v>0</v>
      </c>
      <c r="U49" s="372" t="s">
        <v>349</v>
      </c>
    </row>
    <row r="50" spans="1:21" ht="15.75" hidden="1">
      <c r="A50" s="376" t="s">
        <v>24</v>
      </c>
      <c r="B50" s="376" t="s">
        <v>379</v>
      </c>
      <c r="C50" s="377">
        <v>0</v>
      </c>
      <c r="D50" s="370">
        <v>0</v>
      </c>
      <c r="E50" s="377">
        <v>0</v>
      </c>
      <c r="F50" s="377">
        <v>0</v>
      </c>
      <c r="G50" s="377">
        <v>0</v>
      </c>
      <c r="H50" s="377">
        <v>0</v>
      </c>
      <c r="I50" s="371">
        <v>0</v>
      </c>
      <c r="J50" s="370">
        <v>0</v>
      </c>
      <c r="K50" s="370">
        <v>0</v>
      </c>
      <c r="L50" s="377">
        <v>0</v>
      </c>
      <c r="M50" s="377">
        <v>0</v>
      </c>
      <c r="N50" s="377">
        <v>0</v>
      </c>
      <c r="O50" s="377">
        <v>0</v>
      </c>
      <c r="P50" s="377">
        <v>0</v>
      </c>
      <c r="Q50" s="377">
        <v>0</v>
      </c>
      <c r="R50" s="377">
        <v>0</v>
      </c>
      <c r="S50" s="377">
        <v>0</v>
      </c>
      <c r="T50" s="370">
        <v>0</v>
      </c>
      <c r="U50" s="372" t="s">
        <v>349</v>
      </c>
    </row>
    <row r="51" spans="1:21" ht="15.75" hidden="1">
      <c r="A51" s="376" t="s">
        <v>25</v>
      </c>
      <c r="B51" s="376" t="s">
        <v>6</v>
      </c>
      <c r="C51" s="377">
        <v>0</v>
      </c>
      <c r="D51" s="370">
        <v>0</v>
      </c>
      <c r="E51" s="377">
        <v>0</v>
      </c>
      <c r="F51" s="377">
        <v>0</v>
      </c>
      <c r="G51" s="377">
        <v>0</v>
      </c>
      <c r="H51" s="377">
        <v>0</v>
      </c>
      <c r="I51" s="371">
        <v>0</v>
      </c>
      <c r="J51" s="370">
        <v>0</v>
      </c>
      <c r="K51" s="370">
        <v>0</v>
      </c>
      <c r="L51" s="377">
        <v>0</v>
      </c>
      <c r="M51" s="377">
        <v>0</v>
      </c>
      <c r="N51" s="377">
        <v>0</v>
      </c>
      <c r="O51" s="377">
        <v>0</v>
      </c>
      <c r="P51" s="377">
        <v>0</v>
      </c>
      <c r="Q51" s="377">
        <v>0</v>
      </c>
      <c r="R51" s="377">
        <v>0</v>
      </c>
      <c r="S51" s="377">
        <v>0</v>
      </c>
      <c r="T51" s="370">
        <v>0</v>
      </c>
      <c r="U51" s="372" t="s">
        <v>349</v>
      </c>
    </row>
    <row r="52" spans="1:21" ht="15.75" hidden="1">
      <c r="A52" s="376" t="s">
        <v>26</v>
      </c>
      <c r="B52" s="376" t="s">
        <v>6</v>
      </c>
      <c r="C52" s="377">
        <v>0</v>
      </c>
      <c r="D52" s="370">
        <v>0</v>
      </c>
      <c r="E52" s="377">
        <v>0</v>
      </c>
      <c r="F52" s="377">
        <v>0</v>
      </c>
      <c r="G52" s="377">
        <v>0</v>
      </c>
      <c r="H52" s="377">
        <v>0</v>
      </c>
      <c r="I52" s="371">
        <v>0</v>
      </c>
      <c r="J52" s="370">
        <v>0</v>
      </c>
      <c r="K52" s="370">
        <v>0</v>
      </c>
      <c r="L52" s="377">
        <v>0</v>
      </c>
      <c r="M52" s="377">
        <v>0</v>
      </c>
      <c r="N52" s="377">
        <v>0</v>
      </c>
      <c r="O52" s="377">
        <v>0</v>
      </c>
      <c r="P52" s="377">
        <v>0</v>
      </c>
      <c r="Q52" s="377">
        <v>0</v>
      </c>
      <c r="R52" s="377">
        <v>0</v>
      </c>
      <c r="S52" s="377">
        <v>0</v>
      </c>
      <c r="T52" s="370">
        <v>0</v>
      </c>
      <c r="U52" s="372" t="s">
        <v>349</v>
      </c>
    </row>
    <row r="53" spans="1:21" ht="15.75" hidden="1">
      <c r="A53" s="376" t="s">
        <v>27</v>
      </c>
      <c r="B53" s="376" t="s">
        <v>6</v>
      </c>
      <c r="C53" s="377">
        <v>0</v>
      </c>
      <c r="D53" s="370">
        <v>0</v>
      </c>
      <c r="E53" s="377">
        <v>0</v>
      </c>
      <c r="F53" s="377">
        <v>0</v>
      </c>
      <c r="G53" s="377">
        <v>0</v>
      </c>
      <c r="H53" s="377">
        <v>0</v>
      </c>
      <c r="I53" s="371">
        <v>0</v>
      </c>
      <c r="J53" s="370">
        <v>0</v>
      </c>
      <c r="K53" s="370">
        <v>0</v>
      </c>
      <c r="L53" s="377">
        <v>0</v>
      </c>
      <c r="M53" s="377">
        <v>0</v>
      </c>
      <c r="N53" s="377">
        <v>0</v>
      </c>
      <c r="O53" s="377">
        <v>0</v>
      </c>
      <c r="P53" s="377">
        <v>0</v>
      </c>
      <c r="Q53" s="377">
        <v>0</v>
      </c>
      <c r="R53" s="377">
        <v>0</v>
      </c>
      <c r="S53" s="377">
        <v>0</v>
      </c>
      <c r="T53" s="370">
        <v>0</v>
      </c>
      <c r="U53" s="372" t="s">
        <v>349</v>
      </c>
    </row>
    <row r="54" spans="1:21" ht="15.75" hidden="1">
      <c r="A54" s="376" t="s">
        <v>29</v>
      </c>
      <c r="B54" s="376" t="s">
        <v>6</v>
      </c>
      <c r="C54" s="377">
        <v>0</v>
      </c>
      <c r="D54" s="370">
        <v>0</v>
      </c>
      <c r="E54" s="377">
        <v>0</v>
      </c>
      <c r="F54" s="377">
        <v>0</v>
      </c>
      <c r="G54" s="377">
        <v>0</v>
      </c>
      <c r="H54" s="377">
        <v>0</v>
      </c>
      <c r="I54" s="371">
        <v>0</v>
      </c>
      <c r="J54" s="370">
        <v>0</v>
      </c>
      <c r="K54" s="370">
        <v>0</v>
      </c>
      <c r="L54" s="377">
        <v>0</v>
      </c>
      <c r="M54" s="377">
        <v>0</v>
      </c>
      <c r="N54" s="377">
        <v>0</v>
      </c>
      <c r="O54" s="377">
        <v>0</v>
      </c>
      <c r="P54" s="377">
        <v>0</v>
      </c>
      <c r="Q54" s="377">
        <v>0</v>
      </c>
      <c r="R54" s="377">
        <v>0</v>
      </c>
      <c r="S54" s="377">
        <v>0</v>
      </c>
      <c r="T54" s="370">
        <v>0</v>
      </c>
      <c r="U54" s="372" t="s">
        <v>349</v>
      </c>
    </row>
    <row r="55" spans="1:21" ht="15.75">
      <c r="A55" s="378" t="s">
        <v>22</v>
      </c>
      <c r="B55" s="378" t="s">
        <v>355</v>
      </c>
      <c r="C55" s="379">
        <v>124</v>
      </c>
      <c r="D55" s="379">
        <v>152</v>
      </c>
      <c r="E55" s="379">
        <v>35</v>
      </c>
      <c r="F55" s="379">
        <v>117</v>
      </c>
      <c r="G55" s="379">
        <v>0</v>
      </c>
      <c r="H55" s="379">
        <v>0</v>
      </c>
      <c r="I55" s="379">
        <v>152</v>
      </c>
      <c r="J55" s="379">
        <v>144</v>
      </c>
      <c r="K55" s="379">
        <v>87</v>
      </c>
      <c r="L55" s="379">
        <v>86</v>
      </c>
      <c r="M55" s="379">
        <v>1</v>
      </c>
      <c r="N55" s="379">
        <v>57</v>
      </c>
      <c r="O55" s="379">
        <v>0</v>
      </c>
      <c r="P55" s="379">
        <v>0</v>
      </c>
      <c r="Q55" s="379">
        <v>8</v>
      </c>
      <c r="R55" s="379">
        <v>0</v>
      </c>
      <c r="S55" s="379">
        <v>0</v>
      </c>
      <c r="T55" s="379">
        <v>65</v>
      </c>
      <c r="U55" s="380">
        <v>0.6041666666666666</v>
      </c>
    </row>
    <row r="56" spans="1:21" ht="15.75">
      <c r="A56" s="376" t="s">
        <v>13</v>
      </c>
      <c r="B56" s="376" t="s">
        <v>380</v>
      </c>
      <c r="C56" s="377">
        <v>56</v>
      </c>
      <c r="D56" s="370">
        <v>72</v>
      </c>
      <c r="E56" s="377">
        <v>20</v>
      </c>
      <c r="F56" s="377">
        <v>52</v>
      </c>
      <c r="G56" s="377">
        <v>0</v>
      </c>
      <c r="H56" s="377">
        <v>0</v>
      </c>
      <c r="I56" s="371">
        <v>72</v>
      </c>
      <c r="J56" s="370">
        <v>67</v>
      </c>
      <c r="K56" s="370">
        <v>38</v>
      </c>
      <c r="L56" s="377">
        <v>37</v>
      </c>
      <c r="M56" s="377">
        <v>1</v>
      </c>
      <c r="N56" s="377">
        <v>29</v>
      </c>
      <c r="O56" s="377">
        <v>0</v>
      </c>
      <c r="P56" s="377">
        <v>0</v>
      </c>
      <c r="Q56" s="377">
        <v>5</v>
      </c>
      <c r="R56" s="377">
        <v>0</v>
      </c>
      <c r="S56" s="377">
        <v>0</v>
      </c>
      <c r="T56" s="370">
        <v>34</v>
      </c>
      <c r="U56" s="372">
        <v>0.5671641791044776</v>
      </c>
    </row>
    <row r="57" spans="1:21" ht="15.75">
      <c r="A57" s="376" t="s">
        <v>14</v>
      </c>
      <c r="B57" s="376" t="s">
        <v>381</v>
      </c>
      <c r="C57" s="377">
        <v>3</v>
      </c>
      <c r="D57" s="370">
        <v>3</v>
      </c>
      <c r="E57" s="377">
        <v>1</v>
      </c>
      <c r="F57" s="377">
        <v>2</v>
      </c>
      <c r="G57" s="377">
        <v>0</v>
      </c>
      <c r="H57" s="377">
        <v>0</v>
      </c>
      <c r="I57" s="371">
        <v>3</v>
      </c>
      <c r="J57" s="370">
        <v>3</v>
      </c>
      <c r="K57" s="370">
        <v>1</v>
      </c>
      <c r="L57" s="377">
        <v>1</v>
      </c>
      <c r="M57" s="377">
        <v>0</v>
      </c>
      <c r="N57" s="377">
        <v>2</v>
      </c>
      <c r="O57" s="377">
        <v>0</v>
      </c>
      <c r="P57" s="377">
        <v>0</v>
      </c>
      <c r="Q57" s="377">
        <v>0</v>
      </c>
      <c r="R57" s="377">
        <v>0</v>
      </c>
      <c r="S57" s="377">
        <v>0</v>
      </c>
      <c r="T57" s="370">
        <v>2</v>
      </c>
      <c r="U57" s="372">
        <v>0.3333333333333333</v>
      </c>
    </row>
    <row r="58" spans="1:21" ht="15.75">
      <c r="A58" s="376" t="s">
        <v>19</v>
      </c>
      <c r="B58" s="376" t="s">
        <v>382</v>
      </c>
      <c r="C58" s="377">
        <v>65</v>
      </c>
      <c r="D58" s="370">
        <v>77</v>
      </c>
      <c r="E58" s="377">
        <v>14</v>
      </c>
      <c r="F58" s="377">
        <v>63</v>
      </c>
      <c r="G58" s="377">
        <v>0</v>
      </c>
      <c r="H58" s="377">
        <v>0</v>
      </c>
      <c r="I58" s="371">
        <v>77</v>
      </c>
      <c r="J58" s="370">
        <v>74</v>
      </c>
      <c r="K58" s="370">
        <v>48</v>
      </c>
      <c r="L58" s="377">
        <v>48</v>
      </c>
      <c r="M58" s="377">
        <v>0</v>
      </c>
      <c r="N58" s="377">
        <v>26</v>
      </c>
      <c r="O58" s="377">
        <v>0</v>
      </c>
      <c r="P58" s="377">
        <v>0</v>
      </c>
      <c r="Q58" s="377">
        <v>3</v>
      </c>
      <c r="R58" s="377">
        <v>0</v>
      </c>
      <c r="S58" s="377">
        <v>0</v>
      </c>
      <c r="T58" s="370">
        <v>29</v>
      </c>
      <c r="U58" s="372">
        <v>0.6486486486486487</v>
      </c>
    </row>
    <row r="59" spans="1:21" ht="15.75" hidden="1">
      <c r="A59" s="376" t="s">
        <v>22</v>
      </c>
      <c r="B59" s="376" t="s">
        <v>6</v>
      </c>
      <c r="C59" s="377">
        <v>0</v>
      </c>
      <c r="D59" s="370">
        <v>0</v>
      </c>
      <c r="E59" s="377">
        <v>0</v>
      </c>
      <c r="F59" s="377">
        <v>0</v>
      </c>
      <c r="G59" s="377">
        <v>0</v>
      </c>
      <c r="H59" s="377">
        <v>0</v>
      </c>
      <c r="I59" s="371">
        <v>0</v>
      </c>
      <c r="J59" s="370">
        <v>0</v>
      </c>
      <c r="K59" s="370">
        <v>0</v>
      </c>
      <c r="L59" s="377">
        <v>0</v>
      </c>
      <c r="M59" s="377">
        <v>0</v>
      </c>
      <c r="N59" s="377">
        <v>0</v>
      </c>
      <c r="O59" s="377">
        <v>0</v>
      </c>
      <c r="P59" s="377">
        <v>0</v>
      </c>
      <c r="Q59" s="377">
        <v>0</v>
      </c>
      <c r="R59" s="377">
        <v>0</v>
      </c>
      <c r="S59" s="377">
        <v>0</v>
      </c>
      <c r="T59" s="370">
        <v>0</v>
      </c>
      <c r="U59" s="372" t="s">
        <v>349</v>
      </c>
    </row>
    <row r="60" spans="1:21" ht="15.75" hidden="1">
      <c r="A60" s="376" t="s">
        <v>23</v>
      </c>
      <c r="B60" s="376" t="s">
        <v>6</v>
      </c>
      <c r="C60" s="377">
        <v>0</v>
      </c>
      <c r="D60" s="370">
        <v>0</v>
      </c>
      <c r="E60" s="377">
        <v>0</v>
      </c>
      <c r="F60" s="377">
        <v>0</v>
      </c>
      <c r="G60" s="377">
        <v>0</v>
      </c>
      <c r="H60" s="377">
        <v>0</v>
      </c>
      <c r="I60" s="371">
        <v>0</v>
      </c>
      <c r="J60" s="370">
        <v>0</v>
      </c>
      <c r="K60" s="370">
        <v>0</v>
      </c>
      <c r="L60" s="377">
        <v>0</v>
      </c>
      <c r="M60" s="377">
        <v>0</v>
      </c>
      <c r="N60" s="377">
        <v>0</v>
      </c>
      <c r="O60" s="377">
        <v>0</v>
      </c>
      <c r="P60" s="377">
        <v>0</v>
      </c>
      <c r="Q60" s="377">
        <v>0</v>
      </c>
      <c r="R60" s="377">
        <v>0</v>
      </c>
      <c r="S60" s="377">
        <v>0</v>
      </c>
      <c r="T60" s="370">
        <v>0</v>
      </c>
      <c r="U60" s="372" t="s">
        <v>349</v>
      </c>
    </row>
    <row r="61" spans="1:21" ht="15.75" hidden="1">
      <c r="A61" s="376" t="s">
        <v>24</v>
      </c>
      <c r="B61" s="376" t="s">
        <v>6</v>
      </c>
      <c r="C61" s="377">
        <v>0</v>
      </c>
      <c r="D61" s="370">
        <v>0</v>
      </c>
      <c r="E61" s="377">
        <v>0</v>
      </c>
      <c r="F61" s="377">
        <v>0</v>
      </c>
      <c r="G61" s="377">
        <v>0</v>
      </c>
      <c r="H61" s="377">
        <v>0</v>
      </c>
      <c r="I61" s="371">
        <v>0</v>
      </c>
      <c r="J61" s="370">
        <v>0</v>
      </c>
      <c r="K61" s="370">
        <v>0</v>
      </c>
      <c r="L61" s="377">
        <v>0</v>
      </c>
      <c r="M61" s="377">
        <v>0</v>
      </c>
      <c r="N61" s="377">
        <v>0</v>
      </c>
      <c r="O61" s="377">
        <v>0</v>
      </c>
      <c r="P61" s="377">
        <v>0</v>
      </c>
      <c r="Q61" s="377">
        <v>0</v>
      </c>
      <c r="R61" s="377">
        <v>0</v>
      </c>
      <c r="S61" s="377">
        <v>0</v>
      </c>
      <c r="T61" s="370">
        <v>0</v>
      </c>
      <c r="U61" s="372" t="s">
        <v>349</v>
      </c>
    </row>
    <row r="62" spans="1:21" ht="15.75" hidden="1">
      <c r="A62" s="376" t="s">
        <v>25</v>
      </c>
      <c r="B62" s="376" t="s">
        <v>6</v>
      </c>
      <c r="C62" s="377">
        <v>0</v>
      </c>
      <c r="D62" s="370">
        <v>0</v>
      </c>
      <c r="E62" s="377">
        <v>0</v>
      </c>
      <c r="F62" s="377">
        <v>0</v>
      </c>
      <c r="G62" s="377">
        <v>0</v>
      </c>
      <c r="H62" s="377">
        <v>0</v>
      </c>
      <c r="I62" s="371">
        <v>0</v>
      </c>
      <c r="J62" s="370">
        <v>0</v>
      </c>
      <c r="K62" s="370">
        <v>0</v>
      </c>
      <c r="L62" s="377">
        <v>0</v>
      </c>
      <c r="M62" s="377">
        <v>0</v>
      </c>
      <c r="N62" s="377">
        <v>0</v>
      </c>
      <c r="O62" s="377">
        <v>0</v>
      </c>
      <c r="P62" s="377">
        <v>0</v>
      </c>
      <c r="Q62" s="377">
        <v>0</v>
      </c>
      <c r="R62" s="377">
        <v>0</v>
      </c>
      <c r="S62" s="377">
        <v>0</v>
      </c>
      <c r="T62" s="370">
        <v>0</v>
      </c>
      <c r="U62" s="372" t="s">
        <v>349</v>
      </c>
    </row>
    <row r="63" spans="1:21" ht="15.75" hidden="1">
      <c r="A63" s="376" t="s">
        <v>26</v>
      </c>
      <c r="B63" s="376" t="s">
        <v>6</v>
      </c>
      <c r="C63" s="377">
        <v>0</v>
      </c>
      <c r="D63" s="370">
        <v>0</v>
      </c>
      <c r="E63" s="377">
        <v>0</v>
      </c>
      <c r="F63" s="377">
        <v>0</v>
      </c>
      <c r="G63" s="377">
        <v>0</v>
      </c>
      <c r="H63" s="377">
        <v>0</v>
      </c>
      <c r="I63" s="371">
        <v>0</v>
      </c>
      <c r="J63" s="370">
        <v>0</v>
      </c>
      <c r="K63" s="370">
        <v>0</v>
      </c>
      <c r="L63" s="377">
        <v>0</v>
      </c>
      <c r="M63" s="377">
        <v>0</v>
      </c>
      <c r="N63" s="377">
        <v>0</v>
      </c>
      <c r="O63" s="377">
        <v>0</v>
      </c>
      <c r="P63" s="377">
        <v>0</v>
      </c>
      <c r="Q63" s="377">
        <v>0</v>
      </c>
      <c r="R63" s="377">
        <v>0</v>
      </c>
      <c r="S63" s="377">
        <v>0</v>
      </c>
      <c r="T63" s="370">
        <v>0</v>
      </c>
      <c r="U63" s="372" t="s">
        <v>349</v>
      </c>
    </row>
    <row r="64" spans="1:21" ht="15.75" hidden="1">
      <c r="A64" s="376" t="s">
        <v>27</v>
      </c>
      <c r="B64" s="376" t="s">
        <v>6</v>
      </c>
      <c r="C64" s="377">
        <v>0</v>
      </c>
      <c r="D64" s="370">
        <v>0</v>
      </c>
      <c r="E64" s="377">
        <v>0</v>
      </c>
      <c r="F64" s="377">
        <v>0</v>
      </c>
      <c r="G64" s="377">
        <v>0</v>
      </c>
      <c r="H64" s="377">
        <v>0</v>
      </c>
      <c r="I64" s="371">
        <v>0</v>
      </c>
      <c r="J64" s="370">
        <v>0</v>
      </c>
      <c r="K64" s="370">
        <v>0</v>
      </c>
      <c r="L64" s="377">
        <v>0</v>
      </c>
      <c r="M64" s="377">
        <v>0</v>
      </c>
      <c r="N64" s="377">
        <v>0</v>
      </c>
      <c r="O64" s="377">
        <v>0</v>
      </c>
      <c r="P64" s="377">
        <v>0</v>
      </c>
      <c r="Q64" s="377">
        <v>0</v>
      </c>
      <c r="R64" s="377">
        <v>0</v>
      </c>
      <c r="S64" s="377">
        <v>0</v>
      </c>
      <c r="T64" s="370">
        <v>0</v>
      </c>
      <c r="U64" s="372" t="s">
        <v>349</v>
      </c>
    </row>
    <row r="65" spans="1:21" ht="15.75" hidden="1">
      <c r="A65" s="376" t="s">
        <v>29</v>
      </c>
      <c r="B65" s="376" t="s">
        <v>6</v>
      </c>
      <c r="C65" s="377">
        <v>0</v>
      </c>
      <c r="D65" s="370">
        <v>0</v>
      </c>
      <c r="E65" s="377">
        <v>0</v>
      </c>
      <c r="F65" s="377">
        <v>0</v>
      </c>
      <c r="G65" s="377">
        <v>0</v>
      </c>
      <c r="H65" s="377">
        <v>0</v>
      </c>
      <c r="I65" s="371">
        <v>0</v>
      </c>
      <c r="J65" s="370">
        <v>0</v>
      </c>
      <c r="K65" s="370">
        <v>0</v>
      </c>
      <c r="L65" s="377">
        <v>0</v>
      </c>
      <c r="M65" s="377">
        <v>0</v>
      </c>
      <c r="N65" s="377">
        <v>0</v>
      </c>
      <c r="O65" s="377">
        <v>0</v>
      </c>
      <c r="P65" s="377">
        <v>0</v>
      </c>
      <c r="Q65" s="377">
        <v>0</v>
      </c>
      <c r="R65" s="377">
        <v>0</v>
      </c>
      <c r="S65" s="377">
        <v>0</v>
      </c>
      <c r="T65" s="370">
        <v>0</v>
      </c>
      <c r="U65" s="372" t="s">
        <v>349</v>
      </c>
    </row>
    <row r="66" spans="1:21" ht="15.75">
      <c r="A66" s="378" t="s">
        <v>23</v>
      </c>
      <c r="B66" s="378" t="s">
        <v>356</v>
      </c>
      <c r="C66" s="379">
        <v>166</v>
      </c>
      <c r="D66" s="379">
        <v>203</v>
      </c>
      <c r="E66" s="379">
        <v>77</v>
      </c>
      <c r="F66" s="379">
        <v>126</v>
      </c>
      <c r="G66" s="379">
        <v>0</v>
      </c>
      <c r="H66" s="379">
        <v>0</v>
      </c>
      <c r="I66" s="379">
        <v>203</v>
      </c>
      <c r="J66" s="379">
        <v>161</v>
      </c>
      <c r="K66" s="379">
        <v>103</v>
      </c>
      <c r="L66" s="379">
        <v>102</v>
      </c>
      <c r="M66" s="379">
        <v>1</v>
      </c>
      <c r="N66" s="379">
        <v>55</v>
      </c>
      <c r="O66" s="379">
        <v>3</v>
      </c>
      <c r="P66" s="379">
        <v>0</v>
      </c>
      <c r="Q66" s="379">
        <v>42</v>
      </c>
      <c r="R66" s="379">
        <v>0</v>
      </c>
      <c r="S66" s="379">
        <v>0</v>
      </c>
      <c r="T66" s="379">
        <v>100</v>
      </c>
      <c r="U66" s="380">
        <v>0.639751552795031</v>
      </c>
    </row>
    <row r="67" spans="1:21" ht="15.75">
      <c r="A67" s="376" t="s">
        <v>13</v>
      </c>
      <c r="B67" s="376" t="s">
        <v>383</v>
      </c>
      <c r="C67" s="377">
        <v>24</v>
      </c>
      <c r="D67" s="370">
        <v>27</v>
      </c>
      <c r="E67" s="377">
        <v>10</v>
      </c>
      <c r="F67" s="377">
        <v>17</v>
      </c>
      <c r="G67" s="377">
        <v>0</v>
      </c>
      <c r="H67" s="377">
        <v>0</v>
      </c>
      <c r="I67" s="371">
        <v>27</v>
      </c>
      <c r="J67" s="370">
        <v>20</v>
      </c>
      <c r="K67" s="370">
        <v>16</v>
      </c>
      <c r="L67" s="377">
        <v>16</v>
      </c>
      <c r="M67" s="377">
        <v>0</v>
      </c>
      <c r="N67" s="377">
        <v>3</v>
      </c>
      <c r="O67" s="377">
        <v>1</v>
      </c>
      <c r="P67" s="377">
        <v>0</v>
      </c>
      <c r="Q67" s="377">
        <v>7</v>
      </c>
      <c r="R67" s="377">
        <v>0</v>
      </c>
      <c r="S67" s="377">
        <v>0</v>
      </c>
      <c r="T67" s="370">
        <v>11</v>
      </c>
      <c r="U67" s="372">
        <v>0.8</v>
      </c>
    </row>
    <row r="68" spans="1:21" ht="15.75">
      <c r="A68" s="376" t="s">
        <v>14</v>
      </c>
      <c r="B68" s="376" t="s">
        <v>385</v>
      </c>
      <c r="C68" s="377">
        <v>79</v>
      </c>
      <c r="D68" s="370">
        <v>97</v>
      </c>
      <c r="E68" s="377">
        <v>45</v>
      </c>
      <c r="F68" s="377">
        <v>52</v>
      </c>
      <c r="G68" s="377">
        <v>0</v>
      </c>
      <c r="H68" s="377">
        <v>0</v>
      </c>
      <c r="I68" s="371">
        <v>97</v>
      </c>
      <c r="J68" s="370">
        <v>67</v>
      </c>
      <c r="K68" s="370">
        <v>44</v>
      </c>
      <c r="L68" s="377">
        <v>44</v>
      </c>
      <c r="M68" s="377">
        <v>0</v>
      </c>
      <c r="N68" s="377">
        <v>22</v>
      </c>
      <c r="O68" s="377">
        <v>1</v>
      </c>
      <c r="P68" s="377">
        <v>0</v>
      </c>
      <c r="Q68" s="377">
        <v>30</v>
      </c>
      <c r="R68" s="377">
        <v>0</v>
      </c>
      <c r="S68" s="377">
        <v>0</v>
      </c>
      <c r="T68" s="370">
        <v>53</v>
      </c>
      <c r="U68" s="372">
        <v>0.6567164179104478</v>
      </c>
    </row>
    <row r="69" spans="1:21" ht="15.75">
      <c r="A69" s="376" t="s">
        <v>19</v>
      </c>
      <c r="B69" s="376" t="s">
        <v>365</v>
      </c>
      <c r="C69" s="377">
        <v>63</v>
      </c>
      <c r="D69" s="370">
        <v>79</v>
      </c>
      <c r="E69" s="377">
        <v>22</v>
      </c>
      <c r="F69" s="377">
        <v>57</v>
      </c>
      <c r="G69" s="377">
        <v>0</v>
      </c>
      <c r="H69" s="377">
        <v>0</v>
      </c>
      <c r="I69" s="371">
        <v>79</v>
      </c>
      <c r="J69" s="370">
        <v>74</v>
      </c>
      <c r="K69" s="370">
        <v>43</v>
      </c>
      <c r="L69" s="377">
        <v>42</v>
      </c>
      <c r="M69" s="377">
        <v>1</v>
      </c>
      <c r="N69" s="377">
        <v>30</v>
      </c>
      <c r="O69" s="377">
        <v>1</v>
      </c>
      <c r="P69" s="377">
        <v>0</v>
      </c>
      <c r="Q69" s="377">
        <v>5</v>
      </c>
      <c r="R69" s="377">
        <v>0</v>
      </c>
      <c r="S69" s="377">
        <v>0</v>
      </c>
      <c r="T69" s="370">
        <v>36</v>
      </c>
      <c r="U69" s="372">
        <v>0.581081081081081</v>
      </c>
    </row>
    <row r="70" spans="1:21" ht="15.75" hidden="1">
      <c r="A70" s="376" t="s">
        <v>22</v>
      </c>
      <c r="B70" s="376" t="s">
        <v>365</v>
      </c>
      <c r="C70" s="377">
        <v>0</v>
      </c>
      <c r="D70" s="370">
        <v>0</v>
      </c>
      <c r="E70" s="377">
        <v>0</v>
      </c>
      <c r="F70" s="377">
        <v>0</v>
      </c>
      <c r="G70" s="377">
        <v>0</v>
      </c>
      <c r="H70" s="377">
        <v>0</v>
      </c>
      <c r="I70" s="371">
        <v>0</v>
      </c>
      <c r="J70" s="370">
        <v>0</v>
      </c>
      <c r="K70" s="370">
        <v>0</v>
      </c>
      <c r="L70" s="377">
        <v>0</v>
      </c>
      <c r="M70" s="377">
        <v>0</v>
      </c>
      <c r="N70" s="377">
        <v>0</v>
      </c>
      <c r="O70" s="377">
        <v>0</v>
      </c>
      <c r="P70" s="377">
        <v>0</v>
      </c>
      <c r="Q70" s="377">
        <v>0</v>
      </c>
      <c r="R70" s="377">
        <v>0</v>
      </c>
      <c r="S70" s="377">
        <v>0</v>
      </c>
      <c r="T70" s="370">
        <v>0</v>
      </c>
      <c r="U70" s="372" t="s">
        <v>349</v>
      </c>
    </row>
    <row r="71" spans="1:21" ht="15.75" hidden="1">
      <c r="A71" s="376" t="s">
        <v>23</v>
      </c>
      <c r="B71" s="376" t="s">
        <v>6</v>
      </c>
      <c r="C71" s="377">
        <v>0</v>
      </c>
      <c r="D71" s="370">
        <v>0</v>
      </c>
      <c r="E71" s="377">
        <v>0</v>
      </c>
      <c r="F71" s="377">
        <v>0</v>
      </c>
      <c r="G71" s="377">
        <v>0</v>
      </c>
      <c r="H71" s="377">
        <v>0</v>
      </c>
      <c r="I71" s="371">
        <v>0</v>
      </c>
      <c r="J71" s="370">
        <v>0</v>
      </c>
      <c r="K71" s="370">
        <v>0</v>
      </c>
      <c r="L71" s="377">
        <v>0</v>
      </c>
      <c r="M71" s="377">
        <v>0</v>
      </c>
      <c r="N71" s="377">
        <v>0</v>
      </c>
      <c r="O71" s="377">
        <v>0</v>
      </c>
      <c r="P71" s="377">
        <v>0</v>
      </c>
      <c r="Q71" s="377">
        <v>0</v>
      </c>
      <c r="R71" s="377">
        <v>0</v>
      </c>
      <c r="S71" s="377">
        <v>0</v>
      </c>
      <c r="T71" s="370">
        <v>0</v>
      </c>
      <c r="U71" s="372" t="s">
        <v>349</v>
      </c>
    </row>
    <row r="72" spans="1:21" ht="15.75" hidden="1">
      <c r="A72" s="376" t="s">
        <v>24</v>
      </c>
      <c r="B72" s="376" t="s">
        <v>6</v>
      </c>
      <c r="C72" s="377">
        <v>0</v>
      </c>
      <c r="D72" s="370">
        <v>0</v>
      </c>
      <c r="E72" s="377">
        <v>0</v>
      </c>
      <c r="F72" s="377">
        <v>0</v>
      </c>
      <c r="G72" s="377">
        <v>0</v>
      </c>
      <c r="H72" s="377">
        <v>0</v>
      </c>
      <c r="I72" s="371">
        <v>0</v>
      </c>
      <c r="J72" s="370">
        <v>0</v>
      </c>
      <c r="K72" s="370">
        <v>0</v>
      </c>
      <c r="L72" s="377">
        <v>0</v>
      </c>
      <c r="M72" s="377">
        <v>0</v>
      </c>
      <c r="N72" s="377">
        <v>0</v>
      </c>
      <c r="O72" s="377">
        <v>0</v>
      </c>
      <c r="P72" s="377">
        <v>0</v>
      </c>
      <c r="Q72" s="377">
        <v>0</v>
      </c>
      <c r="R72" s="377">
        <v>0</v>
      </c>
      <c r="S72" s="377">
        <v>0</v>
      </c>
      <c r="T72" s="370">
        <v>0</v>
      </c>
      <c r="U72" s="372" t="s">
        <v>349</v>
      </c>
    </row>
    <row r="73" spans="1:21" ht="15.75" hidden="1">
      <c r="A73" s="376" t="s">
        <v>25</v>
      </c>
      <c r="B73" s="376" t="s">
        <v>6</v>
      </c>
      <c r="C73" s="377">
        <v>0</v>
      </c>
      <c r="D73" s="370">
        <v>0</v>
      </c>
      <c r="E73" s="377">
        <v>0</v>
      </c>
      <c r="F73" s="377">
        <v>0</v>
      </c>
      <c r="G73" s="377">
        <v>0</v>
      </c>
      <c r="H73" s="377">
        <v>0</v>
      </c>
      <c r="I73" s="371">
        <v>0</v>
      </c>
      <c r="J73" s="370">
        <v>0</v>
      </c>
      <c r="K73" s="370">
        <v>0</v>
      </c>
      <c r="L73" s="377">
        <v>0</v>
      </c>
      <c r="M73" s="377">
        <v>0</v>
      </c>
      <c r="N73" s="377">
        <v>0</v>
      </c>
      <c r="O73" s="377">
        <v>0</v>
      </c>
      <c r="P73" s="377">
        <v>0</v>
      </c>
      <c r="Q73" s="377">
        <v>0</v>
      </c>
      <c r="R73" s="377">
        <v>0</v>
      </c>
      <c r="S73" s="377">
        <v>0</v>
      </c>
      <c r="T73" s="370">
        <v>0</v>
      </c>
      <c r="U73" s="372" t="s">
        <v>349</v>
      </c>
    </row>
    <row r="74" spans="1:21" ht="15.75" hidden="1">
      <c r="A74" s="376" t="s">
        <v>26</v>
      </c>
      <c r="B74" s="376" t="s">
        <v>6</v>
      </c>
      <c r="C74" s="377">
        <v>0</v>
      </c>
      <c r="D74" s="370">
        <v>0</v>
      </c>
      <c r="E74" s="377">
        <v>0</v>
      </c>
      <c r="F74" s="377">
        <v>0</v>
      </c>
      <c r="G74" s="377">
        <v>0</v>
      </c>
      <c r="H74" s="377">
        <v>0</v>
      </c>
      <c r="I74" s="371">
        <v>0</v>
      </c>
      <c r="J74" s="370">
        <v>0</v>
      </c>
      <c r="K74" s="370">
        <v>0</v>
      </c>
      <c r="L74" s="377">
        <v>0</v>
      </c>
      <c r="M74" s="377">
        <v>0</v>
      </c>
      <c r="N74" s="377">
        <v>0</v>
      </c>
      <c r="O74" s="377">
        <v>0</v>
      </c>
      <c r="P74" s="377">
        <v>0</v>
      </c>
      <c r="Q74" s="377">
        <v>0</v>
      </c>
      <c r="R74" s="377">
        <v>0</v>
      </c>
      <c r="S74" s="377">
        <v>0</v>
      </c>
      <c r="T74" s="370">
        <v>0</v>
      </c>
      <c r="U74" s="372" t="s">
        <v>349</v>
      </c>
    </row>
    <row r="75" spans="1:21" ht="15.75" hidden="1">
      <c r="A75" s="376" t="s">
        <v>27</v>
      </c>
      <c r="B75" s="376" t="s">
        <v>6</v>
      </c>
      <c r="C75" s="377">
        <v>0</v>
      </c>
      <c r="D75" s="370">
        <v>0</v>
      </c>
      <c r="E75" s="377">
        <v>0</v>
      </c>
      <c r="F75" s="377">
        <v>0</v>
      </c>
      <c r="G75" s="377">
        <v>0</v>
      </c>
      <c r="H75" s="377">
        <v>0</v>
      </c>
      <c r="I75" s="371">
        <v>0</v>
      </c>
      <c r="J75" s="370">
        <v>0</v>
      </c>
      <c r="K75" s="370">
        <v>0</v>
      </c>
      <c r="L75" s="377">
        <v>0</v>
      </c>
      <c r="M75" s="377">
        <v>0</v>
      </c>
      <c r="N75" s="377">
        <v>0</v>
      </c>
      <c r="O75" s="377">
        <v>0</v>
      </c>
      <c r="P75" s="377">
        <v>0</v>
      </c>
      <c r="Q75" s="377">
        <v>0</v>
      </c>
      <c r="R75" s="377">
        <v>0</v>
      </c>
      <c r="S75" s="377">
        <v>0</v>
      </c>
      <c r="T75" s="370">
        <v>0</v>
      </c>
      <c r="U75" s="372" t="s">
        <v>349</v>
      </c>
    </row>
    <row r="76" spans="1:21" ht="15.75" hidden="1">
      <c r="A76" s="376" t="s">
        <v>29</v>
      </c>
      <c r="B76" s="376" t="s">
        <v>6</v>
      </c>
      <c r="C76" s="377">
        <v>0</v>
      </c>
      <c r="D76" s="370">
        <v>0</v>
      </c>
      <c r="E76" s="377">
        <v>0</v>
      </c>
      <c r="F76" s="377">
        <v>0</v>
      </c>
      <c r="G76" s="377">
        <v>0</v>
      </c>
      <c r="H76" s="377">
        <v>0</v>
      </c>
      <c r="I76" s="371">
        <v>0</v>
      </c>
      <c r="J76" s="370">
        <v>0</v>
      </c>
      <c r="K76" s="370">
        <v>0</v>
      </c>
      <c r="L76" s="377">
        <v>0</v>
      </c>
      <c r="M76" s="377">
        <v>0</v>
      </c>
      <c r="N76" s="377">
        <v>0</v>
      </c>
      <c r="O76" s="377">
        <v>0</v>
      </c>
      <c r="P76" s="377">
        <v>0</v>
      </c>
      <c r="Q76" s="377">
        <v>0</v>
      </c>
      <c r="R76" s="377">
        <v>0</v>
      </c>
      <c r="S76" s="377">
        <v>0</v>
      </c>
      <c r="T76" s="370">
        <v>0</v>
      </c>
      <c r="U76" s="372" t="s">
        <v>349</v>
      </c>
    </row>
    <row r="77" spans="1:21" ht="15.75">
      <c r="A77" s="378" t="s">
        <v>24</v>
      </c>
      <c r="B77" s="378" t="s">
        <v>357</v>
      </c>
      <c r="C77" s="379">
        <v>136</v>
      </c>
      <c r="D77" s="379">
        <v>163</v>
      </c>
      <c r="E77" s="379">
        <v>57</v>
      </c>
      <c r="F77" s="379">
        <v>106</v>
      </c>
      <c r="G77" s="379">
        <v>2</v>
      </c>
      <c r="H77" s="379">
        <v>0</v>
      </c>
      <c r="I77" s="379">
        <v>161</v>
      </c>
      <c r="J77" s="379">
        <v>144</v>
      </c>
      <c r="K77" s="379">
        <v>85</v>
      </c>
      <c r="L77" s="379">
        <v>85</v>
      </c>
      <c r="M77" s="379">
        <v>0</v>
      </c>
      <c r="N77" s="379">
        <v>59</v>
      </c>
      <c r="O77" s="379">
        <v>0</v>
      </c>
      <c r="P77" s="379">
        <v>0</v>
      </c>
      <c r="Q77" s="379">
        <v>17</v>
      </c>
      <c r="R77" s="379">
        <v>0</v>
      </c>
      <c r="S77" s="379">
        <v>0</v>
      </c>
      <c r="T77" s="379">
        <v>76</v>
      </c>
      <c r="U77" s="380">
        <v>0.5902777777777778</v>
      </c>
    </row>
    <row r="78" spans="1:21" ht="15.75">
      <c r="A78" s="376" t="s">
        <v>13</v>
      </c>
      <c r="B78" s="376" t="s">
        <v>393</v>
      </c>
      <c r="C78" s="377">
        <v>27</v>
      </c>
      <c r="D78" s="370">
        <v>27</v>
      </c>
      <c r="E78" s="377">
        <v>2</v>
      </c>
      <c r="F78" s="377">
        <v>25</v>
      </c>
      <c r="G78" s="377">
        <v>0</v>
      </c>
      <c r="H78" s="377">
        <v>0</v>
      </c>
      <c r="I78" s="371">
        <v>27</v>
      </c>
      <c r="J78" s="370">
        <v>27</v>
      </c>
      <c r="K78" s="370">
        <v>22</v>
      </c>
      <c r="L78" s="377">
        <v>22</v>
      </c>
      <c r="M78" s="377">
        <v>0</v>
      </c>
      <c r="N78" s="377">
        <v>5</v>
      </c>
      <c r="O78" s="377">
        <v>0</v>
      </c>
      <c r="P78" s="377">
        <v>0</v>
      </c>
      <c r="Q78" s="377">
        <v>0</v>
      </c>
      <c r="R78" s="377">
        <v>0</v>
      </c>
      <c r="S78" s="377">
        <v>0</v>
      </c>
      <c r="T78" s="370">
        <v>5</v>
      </c>
      <c r="U78" s="372">
        <v>0.8148148148148148</v>
      </c>
    </row>
    <row r="79" spans="1:21" ht="15.75">
      <c r="A79" s="376" t="s">
        <v>14</v>
      </c>
      <c r="B79" s="376" t="s">
        <v>384</v>
      </c>
      <c r="C79" s="377">
        <v>59</v>
      </c>
      <c r="D79" s="370">
        <v>73</v>
      </c>
      <c r="E79" s="377">
        <v>26</v>
      </c>
      <c r="F79" s="377">
        <v>47</v>
      </c>
      <c r="G79" s="377">
        <v>0</v>
      </c>
      <c r="H79" s="377">
        <v>0</v>
      </c>
      <c r="I79" s="371">
        <v>73</v>
      </c>
      <c r="J79" s="370">
        <v>65</v>
      </c>
      <c r="K79" s="370">
        <v>34</v>
      </c>
      <c r="L79" s="377">
        <v>34</v>
      </c>
      <c r="M79" s="377">
        <v>0</v>
      </c>
      <c r="N79" s="377">
        <v>31</v>
      </c>
      <c r="O79" s="377">
        <v>0</v>
      </c>
      <c r="P79" s="377">
        <v>0</v>
      </c>
      <c r="Q79" s="377">
        <v>8</v>
      </c>
      <c r="R79" s="377">
        <v>0</v>
      </c>
      <c r="S79" s="377">
        <v>0</v>
      </c>
      <c r="T79" s="370">
        <v>39</v>
      </c>
      <c r="U79" s="372">
        <v>0.5230769230769231</v>
      </c>
    </row>
    <row r="80" spans="1:21" ht="15.75">
      <c r="A80" s="376" t="s">
        <v>19</v>
      </c>
      <c r="B80" s="376" t="s">
        <v>387</v>
      </c>
      <c r="C80" s="377">
        <v>50</v>
      </c>
      <c r="D80" s="370">
        <v>63</v>
      </c>
      <c r="E80" s="377">
        <v>29</v>
      </c>
      <c r="F80" s="377">
        <v>34</v>
      </c>
      <c r="G80" s="377">
        <v>2</v>
      </c>
      <c r="H80" s="377">
        <v>0</v>
      </c>
      <c r="I80" s="371">
        <v>61</v>
      </c>
      <c r="J80" s="370">
        <v>52</v>
      </c>
      <c r="K80" s="370">
        <v>29</v>
      </c>
      <c r="L80" s="377">
        <v>29</v>
      </c>
      <c r="M80" s="377">
        <v>0</v>
      </c>
      <c r="N80" s="377">
        <v>23</v>
      </c>
      <c r="O80" s="377">
        <v>0</v>
      </c>
      <c r="P80" s="377">
        <v>0</v>
      </c>
      <c r="Q80" s="377">
        <v>9</v>
      </c>
      <c r="R80" s="377">
        <v>0</v>
      </c>
      <c r="S80" s="377">
        <v>0</v>
      </c>
      <c r="T80" s="370">
        <v>32</v>
      </c>
      <c r="U80" s="372">
        <v>0.5576923076923077</v>
      </c>
    </row>
    <row r="81" spans="1:21" ht="15.75" hidden="1">
      <c r="A81" s="376" t="s">
        <v>22</v>
      </c>
      <c r="B81" s="376" t="s">
        <v>6</v>
      </c>
      <c r="C81" s="377">
        <v>0</v>
      </c>
      <c r="D81" s="370">
        <v>0</v>
      </c>
      <c r="E81" s="377">
        <v>0</v>
      </c>
      <c r="F81" s="377">
        <v>0</v>
      </c>
      <c r="G81" s="377">
        <v>0</v>
      </c>
      <c r="H81" s="377">
        <v>0</v>
      </c>
      <c r="I81" s="371">
        <v>0</v>
      </c>
      <c r="J81" s="370">
        <v>0</v>
      </c>
      <c r="K81" s="370">
        <v>0</v>
      </c>
      <c r="L81" s="377">
        <v>0</v>
      </c>
      <c r="M81" s="377">
        <v>0</v>
      </c>
      <c r="N81" s="377">
        <v>0</v>
      </c>
      <c r="O81" s="377">
        <v>0</v>
      </c>
      <c r="P81" s="377">
        <v>0</v>
      </c>
      <c r="Q81" s="377">
        <v>0</v>
      </c>
      <c r="R81" s="377">
        <v>0</v>
      </c>
      <c r="S81" s="377">
        <v>0</v>
      </c>
      <c r="T81" s="370">
        <v>0</v>
      </c>
      <c r="U81" s="372" t="s">
        <v>349</v>
      </c>
    </row>
    <row r="82" spans="1:21" ht="15.75" hidden="1">
      <c r="A82" s="376" t="s">
        <v>23</v>
      </c>
      <c r="B82" s="376" t="s">
        <v>6</v>
      </c>
      <c r="C82" s="377">
        <v>0</v>
      </c>
      <c r="D82" s="370">
        <v>0</v>
      </c>
      <c r="E82" s="377">
        <v>0</v>
      </c>
      <c r="F82" s="377">
        <v>0</v>
      </c>
      <c r="G82" s="377">
        <v>0</v>
      </c>
      <c r="H82" s="377">
        <v>0</v>
      </c>
      <c r="I82" s="371">
        <v>0</v>
      </c>
      <c r="J82" s="370">
        <v>0</v>
      </c>
      <c r="K82" s="370">
        <v>0</v>
      </c>
      <c r="L82" s="377">
        <v>0</v>
      </c>
      <c r="M82" s="377">
        <v>0</v>
      </c>
      <c r="N82" s="377">
        <v>0</v>
      </c>
      <c r="O82" s="377">
        <v>0</v>
      </c>
      <c r="P82" s="377">
        <v>0</v>
      </c>
      <c r="Q82" s="377">
        <v>0</v>
      </c>
      <c r="R82" s="377">
        <v>0</v>
      </c>
      <c r="S82" s="377">
        <v>0</v>
      </c>
      <c r="T82" s="370">
        <v>0</v>
      </c>
      <c r="U82" s="372" t="s">
        <v>349</v>
      </c>
    </row>
    <row r="83" spans="1:21" ht="15.75" hidden="1">
      <c r="A83" s="376" t="s">
        <v>24</v>
      </c>
      <c r="B83" s="376" t="s">
        <v>6</v>
      </c>
      <c r="C83" s="377">
        <v>0</v>
      </c>
      <c r="D83" s="370">
        <v>0</v>
      </c>
      <c r="E83" s="377">
        <v>0</v>
      </c>
      <c r="F83" s="377">
        <v>0</v>
      </c>
      <c r="G83" s="377">
        <v>0</v>
      </c>
      <c r="H83" s="377">
        <v>0</v>
      </c>
      <c r="I83" s="371">
        <v>0</v>
      </c>
      <c r="J83" s="370">
        <v>0</v>
      </c>
      <c r="K83" s="370">
        <v>0</v>
      </c>
      <c r="L83" s="377">
        <v>0</v>
      </c>
      <c r="M83" s="377">
        <v>0</v>
      </c>
      <c r="N83" s="377">
        <v>0</v>
      </c>
      <c r="O83" s="377">
        <v>0</v>
      </c>
      <c r="P83" s="377">
        <v>0</v>
      </c>
      <c r="Q83" s="377">
        <v>0</v>
      </c>
      <c r="R83" s="377">
        <v>0</v>
      </c>
      <c r="S83" s="377">
        <v>0</v>
      </c>
      <c r="T83" s="370">
        <v>0</v>
      </c>
      <c r="U83" s="372" t="s">
        <v>349</v>
      </c>
    </row>
    <row r="84" spans="1:21" ht="15.75" hidden="1">
      <c r="A84" s="376" t="s">
        <v>25</v>
      </c>
      <c r="B84" s="376" t="s">
        <v>6</v>
      </c>
      <c r="C84" s="377">
        <v>0</v>
      </c>
      <c r="D84" s="370">
        <v>0</v>
      </c>
      <c r="E84" s="377">
        <v>0</v>
      </c>
      <c r="F84" s="377">
        <v>0</v>
      </c>
      <c r="G84" s="377">
        <v>0</v>
      </c>
      <c r="H84" s="377">
        <v>0</v>
      </c>
      <c r="I84" s="371">
        <v>0</v>
      </c>
      <c r="J84" s="370">
        <v>0</v>
      </c>
      <c r="K84" s="370">
        <v>0</v>
      </c>
      <c r="L84" s="377">
        <v>0</v>
      </c>
      <c r="M84" s="377">
        <v>0</v>
      </c>
      <c r="N84" s="377">
        <v>0</v>
      </c>
      <c r="O84" s="377">
        <v>0</v>
      </c>
      <c r="P84" s="377">
        <v>0</v>
      </c>
      <c r="Q84" s="377">
        <v>0</v>
      </c>
      <c r="R84" s="377">
        <v>0</v>
      </c>
      <c r="S84" s="377">
        <v>0</v>
      </c>
      <c r="T84" s="370">
        <v>0</v>
      </c>
      <c r="U84" s="372" t="s">
        <v>349</v>
      </c>
    </row>
    <row r="85" spans="1:21" ht="15.75" hidden="1">
      <c r="A85" s="376" t="s">
        <v>26</v>
      </c>
      <c r="B85" s="376" t="s">
        <v>6</v>
      </c>
      <c r="C85" s="377">
        <v>0</v>
      </c>
      <c r="D85" s="370">
        <v>0</v>
      </c>
      <c r="E85" s="377">
        <v>0</v>
      </c>
      <c r="F85" s="377">
        <v>0</v>
      </c>
      <c r="G85" s="377">
        <v>0</v>
      </c>
      <c r="H85" s="377">
        <v>0</v>
      </c>
      <c r="I85" s="371">
        <v>0</v>
      </c>
      <c r="J85" s="370">
        <v>0</v>
      </c>
      <c r="K85" s="370">
        <v>0</v>
      </c>
      <c r="L85" s="377">
        <v>0</v>
      </c>
      <c r="M85" s="377">
        <v>0</v>
      </c>
      <c r="N85" s="377">
        <v>0</v>
      </c>
      <c r="O85" s="377">
        <v>0</v>
      </c>
      <c r="P85" s="377">
        <v>0</v>
      </c>
      <c r="Q85" s="377">
        <v>0</v>
      </c>
      <c r="R85" s="377">
        <v>0</v>
      </c>
      <c r="S85" s="377">
        <v>0</v>
      </c>
      <c r="T85" s="370">
        <v>0</v>
      </c>
      <c r="U85" s="372" t="s">
        <v>349</v>
      </c>
    </row>
    <row r="86" spans="1:21" ht="15.75" hidden="1">
      <c r="A86" s="376" t="s">
        <v>27</v>
      </c>
      <c r="B86" s="376" t="s">
        <v>6</v>
      </c>
      <c r="C86" s="377">
        <v>0</v>
      </c>
      <c r="D86" s="370">
        <v>0</v>
      </c>
      <c r="E86" s="377">
        <v>0</v>
      </c>
      <c r="F86" s="377">
        <v>0</v>
      </c>
      <c r="G86" s="377">
        <v>0</v>
      </c>
      <c r="H86" s="377">
        <v>0</v>
      </c>
      <c r="I86" s="371">
        <v>0</v>
      </c>
      <c r="J86" s="370">
        <v>0</v>
      </c>
      <c r="K86" s="370">
        <v>0</v>
      </c>
      <c r="L86" s="377">
        <v>0</v>
      </c>
      <c r="M86" s="377">
        <v>0</v>
      </c>
      <c r="N86" s="377">
        <v>0</v>
      </c>
      <c r="O86" s="377">
        <v>0</v>
      </c>
      <c r="P86" s="377">
        <v>0</v>
      </c>
      <c r="Q86" s="377">
        <v>0</v>
      </c>
      <c r="R86" s="377">
        <v>0</v>
      </c>
      <c r="S86" s="377">
        <v>0</v>
      </c>
      <c r="T86" s="370">
        <v>0</v>
      </c>
      <c r="U86" s="372" t="s">
        <v>349</v>
      </c>
    </row>
    <row r="87" spans="1:21" ht="15.75" hidden="1">
      <c r="A87" s="376" t="s">
        <v>29</v>
      </c>
      <c r="B87" s="376" t="s">
        <v>6</v>
      </c>
      <c r="C87" s="377">
        <v>0</v>
      </c>
      <c r="D87" s="370">
        <v>0</v>
      </c>
      <c r="E87" s="377">
        <v>0</v>
      </c>
      <c r="F87" s="377">
        <v>0</v>
      </c>
      <c r="G87" s="377">
        <v>0</v>
      </c>
      <c r="H87" s="377">
        <v>0</v>
      </c>
      <c r="I87" s="371">
        <v>0</v>
      </c>
      <c r="J87" s="370">
        <v>0</v>
      </c>
      <c r="K87" s="370">
        <v>0</v>
      </c>
      <c r="L87" s="377">
        <v>0</v>
      </c>
      <c r="M87" s="377">
        <v>0</v>
      </c>
      <c r="N87" s="377">
        <v>0</v>
      </c>
      <c r="O87" s="377">
        <v>0</v>
      </c>
      <c r="P87" s="377">
        <v>0</v>
      </c>
      <c r="Q87" s="377">
        <v>0</v>
      </c>
      <c r="R87" s="377">
        <v>0</v>
      </c>
      <c r="S87" s="377">
        <v>0</v>
      </c>
      <c r="T87" s="370">
        <v>0</v>
      </c>
      <c r="U87" s="372" t="s">
        <v>349</v>
      </c>
    </row>
    <row r="88" spans="1:21" ht="15.75">
      <c r="A88" s="378" t="s">
        <v>25</v>
      </c>
      <c r="B88" s="378" t="s">
        <v>358</v>
      </c>
      <c r="C88" s="379">
        <v>126</v>
      </c>
      <c r="D88" s="379">
        <v>150</v>
      </c>
      <c r="E88" s="379">
        <v>45</v>
      </c>
      <c r="F88" s="379">
        <v>105</v>
      </c>
      <c r="G88" s="379">
        <v>0</v>
      </c>
      <c r="H88" s="379">
        <v>0</v>
      </c>
      <c r="I88" s="379">
        <v>150</v>
      </c>
      <c r="J88" s="379">
        <v>139</v>
      </c>
      <c r="K88" s="379">
        <v>88</v>
      </c>
      <c r="L88" s="379">
        <v>86</v>
      </c>
      <c r="M88" s="379">
        <v>2</v>
      </c>
      <c r="N88" s="379">
        <v>51</v>
      </c>
      <c r="O88" s="379">
        <v>0</v>
      </c>
      <c r="P88" s="379">
        <v>0</v>
      </c>
      <c r="Q88" s="379">
        <v>10</v>
      </c>
      <c r="R88" s="379">
        <v>1</v>
      </c>
      <c r="S88" s="379">
        <v>0</v>
      </c>
      <c r="T88" s="379">
        <v>62</v>
      </c>
      <c r="U88" s="380">
        <v>0.6330935251798561</v>
      </c>
    </row>
    <row r="89" spans="1:21" ht="15.75">
      <c r="A89" s="376" t="s">
        <v>13</v>
      </c>
      <c r="B89" s="376" t="s">
        <v>388</v>
      </c>
      <c r="C89" s="377">
        <v>32</v>
      </c>
      <c r="D89" s="370">
        <v>32</v>
      </c>
      <c r="E89" s="377">
        <v>9</v>
      </c>
      <c r="F89" s="377">
        <v>23</v>
      </c>
      <c r="G89" s="377">
        <v>0</v>
      </c>
      <c r="H89" s="377">
        <v>0</v>
      </c>
      <c r="I89" s="371">
        <v>32</v>
      </c>
      <c r="J89" s="370">
        <v>29</v>
      </c>
      <c r="K89" s="370">
        <v>21</v>
      </c>
      <c r="L89" s="377">
        <v>21</v>
      </c>
      <c r="M89" s="377">
        <v>0</v>
      </c>
      <c r="N89" s="377">
        <v>8</v>
      </c>
      <c r="O89" s="377">
        <v>0</v>
      </c>
      <c r="P89" s="377">
        <v>0</v>
      </c>
      <c r="Q89" s="377">
        <v>3</v>
      </c>
      <c r="R89" s="377">
        <v>0</v>
      </c>
      <c r="S89" s="377">
        <v>0</v>
      </c>
      <c r="T89" s="370">
        <v>11</v>
      </c>
      <c r="U89" s="372">
        <v>0.7241379310344828</v>
      </c>
    </row>
    <row r="90" spans="1:21" ht="15.75">
      <c r="A90" s="376" t="s">
        <v>14</v>
      </c>
      <c r="B90" s="376" t="s">
        <v>389</v>
      </c>
      <c r="C90" s="377">
        <v>48</v>
      </c>
      <c r="D90" s="370">
        <v>56</v>
      </c>
      <c r="E90" s="377">
        <v>21</v>
      </c>
      <c r="F90" s="377">
        <v>35</v>
      </c>
      <c r="G90" s="377">
        <v>0</v>
      </c>
      <c r="H90" s="377">
        <v>0</v>
      </c>
      <c r="I90" s="371">
        <v>56</v>
      </c>
      <c r="J90" s="370">
        <v>52</v>
      </c>
      <c r="K90" s="370">
        <v>33</v>
      </c>
      <c r="L90" s="377">
        <v>33</v>
      </c>
      <c r="M90" s="377">
        <v>0</v>
      </c>
      <c r="N90" s="377">
        <v>19</v>
      </c>
      <c r="O90" s="377">
        <v>0</v>
      </c>
      <c r="P90" s="377">
        <v>0</v>
      </c>
      <c r="Q90" s="377">
        <v>4</v>
      </c>
      <c r="R90" s="377">
        <v>0</v>
      </c>
      <c r="S90" s="377">
        <v>0</v>
      </c>
      <c r="T90" s="370">
        <v>23</v>
      </c>
      <c r="U90" s="372">
        <v>0.6346153846153846</v>
      </c>
    </row>
    <row r="91" spans="1:21" ht="15.75">
      <c r="A91" s="376" t="s">
        <v>19</v>
      </c>
      <c r="B91" s="376" t="s">
        <v>390</v>
      </c>
      <c r="C91" s="377">
        <v>46</v>
      </c>
      <c r="D91" s="370">
        <v>62</v>
      </c>
      <c r="E91" s="377">
        <v>15</v>
      </c>
      <c r="F91" s="377">
        <v>47</v>
      </c>
      <c r="G91" s="377">
        <v>0</v>
      </c>
      <c r="H91" s="377">
        <v>0</v>
      </c>
      <c r="I91" s="371">
        <v>62</v>
      </c>
      <c r="J91" s="370">
        <v>58</v>
      </c>
      <c r="K91" s="370">
        <v>34</v>
      </c>
      <c r="L91" s="377">
        <v>32</v>
      </c>
      <c r="M91" s="377">
        <v>2</v>
      </c>
      <c r="N91" s="377">
        <v>24</v>
      </c>
      <c r="O91" s="377">
        <v>0</v>
      </c>
      <c r="P91" s="377">
        <v>0</v>
      </c>
      <c r="Q91" s="377">
        <v>3</v>
      </c>
      <c r="R91" s="377">
        <v>1</v>
      </c>
      <c r="S91" s="377">
        <v>0</v>
      </c>
      <c r="T91" s="370">
        <v>28</v>
      </c>
      <c r="U91" s="372">
        <v>0.5862068965517241</v>
      </c>
    </row>
    <row r="92" spans="1:21" ht="15.75" hidden="1">
      <c r="A92" s="376" t="s">
        <v>22</v>
      </c>
      <c r="B92" s="376" t="s">
        <v>6</v>
      </c>
      <c r="C92" s="377">
        <v>0</v>
      </c>
      <c r="D92" s="370">
        <v>0</v>
      </c>
      <c r="E92" s="377">
        <v>0</v>
      </c>
      <c r="F92" s="377">
        <v>0</v>
      </c>
      <c r="G92" s="377">
        <v>0</v>
      </c>
      <c r="H92" s="377">
        <v>0</v>
      </c>
      <c r="I92" s="371">
        <v>0</v>
      </c>
      <c r="J92" s="370">
        <v>0</v>
      </c>
      <c r="K92" s="370">
        <v>0</v>
      </c>
      <c r="L92" s="377">
        <v>0</v>
      </c>
      <c r="M92" s="377">
        <v>0</v>
      </c>
      <c r="N92" s="377">
        <v>0</v>
      </c>
      <c r="O92" s="377">
        <v>0</v>
      </c>
      <c r="P92" s="377">
        <v>0</v>
      </c>
      <c r="Q92" s="377">
        <v>0</v>
      </c>
      <c r="R92" s="377">
        <v>0</v>
      </c>
      <c r="S92" s="377">
        <v>0</v>
      </c>
      <c r="T92" s="370">
        <v>0</v>
      </c>
      <c r="U92" s="372" t="s">
        <v>349</v>
      </c>
    </row>
    <row r="93" spans="1:21" ht="15.75" hidden="1">
      <c r="A93" s="376" t="s">
        <v>23</v>
      </c>
      <c r="B93" s="376" t="s">
        <v>6</v>
      </c>
      <c r="C93" s="377">
        <v>0</v>
      </c>
      <c r="D93" s="370">
        <v>0</v>
      </c>
      <c r="E93" s="377">
        <v>0</v>
      </c>
      <c r="F93" s="377">
        <v>0</v>
      </c>
      <c r="G93" s="377">
        <v>0</v>
      </c>
      <c r="H93" s="377">
        <v>0</v>
      </c>
      <c r="I93" s="371">
        <v>0</v>
      </c>
      <c r="J93" s="370">
        <v>0</v>
      </c>
      <c r="K93" s="370">
        <v>0</v>
      </c>
      <c r="L93" s="377">
        <v>0</v>
      </c>
      <c r="M93" s="377">
        <v>0</v>
      </c>
      <c r="N93" s="377">
        <v>0</v>
      </c>
      <c r="O93" s="377">
        <v>0</v>
      </c>
      <c r="P93" s="377">
        <v>0</v>
      </c>
      <c r="Q93" s="377">
        <v>0</v>
      </c>
      <c r="R93" s="377">
        <v>0</v>
      </c>
      <c r="S93" s="377">
        <v>0</v>
      </c>
      <c r="T93" s="370">
        <v>0</v>
      </c>
      <c r="U93" s="372" t="s">
        <v>349</v>
      </c>
    </row>
    <row r="94" spans="1:21" ht="15.75" hidden="1">
      <c r="A94" s="376" t="s">
        <v>24</v>
      </c>
      <c r="B94" s="376" t="s">
        <v>6</v>
      </c>
      <c r="C94" s="377">
        <v>0</v>
      </c>
      <c r="D94" s="370">
        <v>0</v>
      </c>
      <c r="E94" s="377">
        <v>0</v>
      </c>
      <c r="F94" s="377">
        <v>0</v>
      </c>
      <c r="G94" s="377">
        <v>0</v>
      </c>
      <c r="H94" s="377">
        <v>0</v>
      </c>
      <c r="I94" s="371">
        <v>0</v>
      </c>
      <c r="J94" s="370">
        <v>0</v>
      </c>
      <c r="K94" s="370">
        <v>0</v>
      </c>
      <c r="L94" s="377">
        <v>0</v>
      </c>
      <c r="M94" s="377">
        <v>0</v>
      </c>
      <c r="N94" s="377">
        <v>0</v>
      </c>
      <c r="O94" s="377">
        <v>0</v>
      </c>
      <c r="P94" s="377">
        <v>0</v>
      </c>
      <c r="Q94" s="377">
        <v>0</v>
      </c>
      <c r="R94" s="377">
        <v>0</v>
      </c>
      <c r="S94" s="377">
        <v>0</v>
      </c>
      <c r="T94" s="370">
        <v>0</v>
      </c>
      <c r="U94" s="372" t="s">
        <v>349</v>
      </c>
    </row>
    <row r="95" spans="1:21" ht="15.75" hidden="1">
      <c r="A95" s="376" t="s">
        <v>25</v>
      </c>
      <c r="B95" s="376" t="s">
        <v>6</v>
      </c>
      <c r="C95" s="377">
        <v>0</v>
      </c>
      <c r="D95" s="370">
        <v>0</v>
      </c>
      <c r="E95" s="377">
        <v>0</v>
      </c>
      <c r="F95" s="377">
        <v>0</v>
      </c>
      <c r="G95" s="377">
        <v>0</v>
      </c>
      <c r="H95" s="377">
        <v>0</v>
      </c>
      <c r="I95" s="371">
        <v>0</v>
      </c>
      <c r="J95" s="370">
        <v>0</v>
      </c>
      <c r="K95" s="370">
        <v>0</v>
      </c>
      <c r="L95" s="377">
        <v>0</v>
      </c>
      <c r="M95" s="377">
        <v>0</v>
      </c>
      <c r="N95" s="377">
        <v>0</v>
      </c>
      <c r="O95" s="377">
        <v>0</v>
      </c>
      <c r="P95" s="377">
        <v>0</v>
      </c>
      <c r="Q95" s="377">
        <v>0</v>
      </c>
      <c r="R95" s="377">
        <v>0</v>
      </c>
      <c r="S95" s="377">
        <v>0</v>
      </c>
      <c r="T95" s="370">
        <v>0</v>
      </c>
      <c r="U95" s="372" t="s">
        <v>349</v>
      </c>
    </row>
    <row r="96" spans="1:21" ht="15.75" hidden="1">
      <c r="A96" s="376" t="s">
        <v>26</v>
      </c>
      <c r="B96" s="376" t="s">
        <v>6</v>
      </c>
      <c r="C96" s="377">
        <v>0</v>
      </c>
      <c r="D96" s="370">
        <v>0</v>
      </c>
      <c r="E96" s="377">
        <v>0</v>
      </c>
      <c r="F96" s="377">
        <v>0</v>
      </c>
      <c r="G96" s="377">
        <v>0</v>
      </c>
      <c r="H96" s="377">
        <v>0</v>
      </c>
      <c r="I96" s="371">
        <v>0</v>
      </c>
      <c r="J96" s="370">
        <v>0</v>
      </c>
      <c r="K96" s="370">
        <v>0</v>
      </c>
      <c r="L96" s="377">
        <v>0</v>
      </c>
      <c r="M96" s="377">
        <v>0</v>
      </c>
      <c r="N96" s="377">
        <v>0</v>
      </c>
      <c r="O96" s="377">
        <v>0</v>
      </c>
      <c r="P96" s="377">
        <v>0</v>
      </c>
      <c r="Q96" s="377">
        <v>0</v>
      </c>
      <c r="R96" s="377">
        <v>0</v>
      </c>
      <c r="S96" s="377">
        <v>0</v>
      </c>
      <c r="T96" s="370">
        <v>0</v>
      </c>
      <c r="U96" s="372" t="s">
        <v>349</v>
      </c>
    </row>
    <row r="97" spans="1:21" ht="15.75" hidden="1">
      <c r="A97" s="376" t="s">
        <v>27</v>
      </c>
      <c r="B97" s="376" t="s">
        <v>6</v>
      </c>
      <c r="C97" s="377">
        <v>0</v>
      </c>
      <c r="D97" s="370">
        <v>0</v>
      </c>
      <c r="E97" s="377">
        <v>0</v>
      </c>
      <c r="F97" s="377">
        <v>0</v>
      </c>
      <c r="G97" s="377">
        <v>0</v>
      </c>
      <c r="H97" s="377">
        <v>0</v>
      </c>
      <c r="I97" s="371">
        <v>0</v>
      </c>
      <c r="J97" s="370">
        <v>0</v>
      </c>
      <c r="K97" s="370">
        <v>0</v>
      </c>
      <c r="L97" s="377">
        <v>0</v>
      </c>
      <c r="M97" s="377">
        <v>0</v>
      </c>
      <c r="N97" s="377">
        <v>0</v>
      </c>
      <c r="O97" s="377">
        <v>0</v>
      </c>
      <c r="P97" s="377">
        <v>0</v>
      </c>
      <c r="Q97" s="377">
        <v>0</v>
      </c>
      <c r="R97" s="377">
        <v>0</v>
      </c>
      <c r="S97" s="377">
        <v>0</v>
      </c>
      <c r="T97" s="370">
        <v>0</v>
      </c>
      <c r="U97" s="372" t="s">
        <v>349</v>
      </c>
    </row>
    <row r="98" spans="1:21" ht="15.75" hidden="1">
      <c r="A98" s="376" t="s">
        <v>29</v>
      </c>
      <c r="B98" s="376" t="s">
        <v>6</v>
      </c>
      <c r="C98" s="377">
        <v>0</v>
      </c>
      <c r="D98" s="370">
        <v>0</v>
      </c>
      <c r="E98" s="377">
        <v>0</v>
      </c>
      <c r="F98" s="377">
        <v>0</v>
      </c>
      <c r="G98" s="377">
        <v>0</v>
      </c>
      <c r="H98" s="377">
        <v>0</v>
      </c>
      <c r="I98" s="371">
        <v>0</v>
      </c>
      <c r="J98" s="370">
        <v>0</v>
      </c>
      <c r="K98" s="370">
        <v>0</v>
      </c>
      <c r="L98" s="377">
        <v>0</v>
      </c>
      <c r="M98" s="377">
        <v>0</v>
      </c>
      <c r="N98" s="377">
        <v>0</v>
      </c>
      <c r="O98" s="377">
        <v>0</v>
      </c>
      <c r="P98" s="377">
        <v>0</v>
      </c>
      <c r="Q98" s="377">
        <v>0</v>
      </c>
      <c r="R98" s="377">
        <v>0</v>
      </c>
      <c r="S98" s="377">
        <v>0</v>
      </c>
      <c r="T98" s="370">
        <v>0</v>
      </c>
      <c r="U98" s="372" t="s">
        <v>349</v>
      </c>
    </row>
    <row r="99" spans="1:21" ht="15.75">
      <c r="A99" s="378" t="s">
        <v>26</v>
      </c>
      <c r="B99" s="378" t="s">
        <v>359</v>
      </c>
      <c r="C99" s="379">
        <v>61</v>
      </c>
      <c r="D99" s="379">
        <v>64</v>
      </c>
      <c r="E99" s="379">
        <v>12</v>
      </c>
      <c r="F99" s="379">
        <v>52</v>
      </c>
      <c r="G99" s="379">
        <v>0</v>
      </c>
      <c r="H99" s="379">
        <v>0</v>
      </c>
      <c r="I99" s="379">
        <v>64</v>
      </c>
      <c r="J99" s="379">
        <v>62</v>
      </c>
      <c r="K99" s="379">
        <v>33</v>
      </c>
      <c r="L99" s="379">
        <v>33</v>
      </c>
      <c r="M99" s="379">
        <v>0</v>
      </c>
      <c r="N99" s="379">
        <v>29</v>
      </c>
      <c r="O99" s="379">
        <v>0</v>
      </c>
      <c r="P99" s="379">
        <v>0</v>
      </c>
      <c r="Q99" s="379">
        <v>2</v>
      </c>
      <c r="R99" s="379">
        <v>0</v>
      </c>
      <c r="S99" s="379">
        <v>0</v>
      </c>
      <c r="T99" s="379">
        <v>31</v>
      </c>
      <c r="U99" s="380">
        <v>0.532258064516129</v>
      </c>
    </row>
    <row r="100" spans="1:21" ht="15.75">
      <c r="A100" s="376" t="s">
        <v>13</v>
      </c>
      <c r="B100" s="376" t="s">
        <v>386</v>
      </c>
      <c r="C100" s="377">
        <v>25</v>
      </c>
      <c r="D100" s="370">
        <v>25</v>
      </c>
      <c r="E100" s="377">
        <v>3</v>
      </c>
      <c r="F100" s="377">
        <v>22</v>
      </c>
      <c r="G100" s="377">
        <v>0</v>
      </c>
      <c r="H100" s="377">
        <v>0</v>
      </c>
      <c r="I100" s="371">
        <v>25</v>
      </c>
      <c r="J100" s="370">
        <v>25</v>
      </c>
      <c r="K100" s="370">
        <v>16</v>
      </c>
      <c r="L100" s="377">
        <v>16</v>
      </c>
      <c r="M100" s="377">
        <v>0</v>
      </c>
      <c r="N100" s="377">
        <v>9</v>
      </c>
      <c r="O100" s="377">
        <v>0</v>
      </c>
      <c r="P100" s="377">
        <v>0</v>
      </c>
      <c r="Q100" s="377">
        <v>0</v>
      </c>
      <c r="R100" s="377">
        <v>0</v>
      </c>
      <c r="S100" s="377">
        <v>0</v>
      </c>
      <c r="T100" s="370">
        <v>9</v>
      </c>
      <c r="U100" s="372">
        <v>0.64</v>
      </c>
    </row>
    <row r="101" spans="1:21" ht="15.75">
      <c r="A101" s="376" t="s">
        <v>14</v>
      </c>
      <c r="B101" s="376" t="s">
        <v>396</v>
      </c>
      <c r="C101" s="377">
        <v>36</v>
      </c>
      <c r="D101" s="370">
        <v>39</v>
      </c>
      <c r="E101" s="377">
        <v>9</v>
      </c>
      <c r="F101" s="377">
        <v>30</v>
      </c>
      <c r="G101" s="377">
        <v>0</v>
      </c>
      <c r="H101" s="377">
        <v>0</v>
      </c>
      <c r="I101" s="371">
        <v>39</v>
      </c>
      <c r="J101" s="370">
        <v>37</v>
      </c>
      <c r="K101" s="370">
        <v>17</v>
      </c>
      <c r="L101" s="377">
        <v>17</v>
      </c>
      <c r="M101" s="377">
        <v>0</v>
      </c>
      <c r="N101" s="377">
        <v>20</v>
      </c>
      <c r="O101" s="377">
        <v>0</v>
      </c>
      <c r="P101" s="377">
        <v>0</v>
      </c>
      <c r="Q101" s="377">
        <v>2</v>
      </c>
      <c r="R101" s="377">
        <v>0</v>
      </c>
      <c r="S101" s="377">
        <v>0</v>
      </c>
      <c r="T101" s="370">
        <v>22</v>
      </c>
      <c r="U101" s="372">
        <v>0.4594594594594595</v>
      </c>
    </row>
    <row r="102" spans="1:21" ht="15.75" hidden="1">
      <c r="A102" s="376" t="s">
        <v>19</v>
      </c>
      <c r="B102" s="376" t="s">
        <v>391</v>
      </c>
      <c r="C102" s="377">
        <v>0</v>
      </c>
      <c r="D102" s="370">
        <v>0</v>
      </c>
      <c r="E102" s="377">
        <v>0</v>
      </c>
      <c r="F102" s="377">
        <v>0</v>
      </c>
      <c r="G102" s="377">
        <v>0</v>
      </c>
      <c r="H102" s="377">
        <v>0</v>
      </c>
      <c r="I102" s="371">
        <v>0</v>
      </c>
      <c r="J102" s="370">
        <v>0</v>
      </c>
      <c r="K102" s="370">
        <v>0</v>
      </c>
      <c r="L102" s="377">
        <v>0</v>
      </c>
      <c r="M102" s="377">
        <v>0</v>
      </c>
      <c r="N102" s="377">
        <v>0</v>
      </c>
      <c r="O102" s="377">
        <v>0</v>
      </c>
      <c r="P102" s="377">
        <v>0</v>
      </c>
      <c r="Q102" s="377">
        <v>0</v>
      </c>
      <c r="R102" s="377">
        <v>0</v>
      </c>
      <c r="S102" s="377">
        <v>0</v>
      </c>
      <c r="T102" s="370">
        <v>0</v>
      </c>
      <c r="U102" s="372" t="s">
        <v>349</v>
      </c>
    </row>
    <row r="103" spans="1:21" ht="15.75" hidden="1">
      <c r="A103" s="376" t="s">
        <v>22</v>
      </c>
      <c r="B103" s="376" t="s">
        <v>6</v>
      </c>
      <c r="C103" s="377">
        <v>0</v>
      </c>
      <c r="D103" s="370">
        <v>0</v>
      </c>
      <c r="E103" s="377">
        <v>0</v>
      </c>
      <c r="F103" s="377">
        <v>0</v>
      </c>
      <c r="G103" s="377">
        <v>0</v>
      </c>
      <c r="H103" s="377">
        <v>0</v>
      </c>
      <c r="I103" s="371">
        <v>0</v>
      </c>
      <c r="J103" s="370">
        <v>0</v>
      </c>
      <c r="K103" s="370">
        <v>0</v>
      </c>
      <c r="L103" s="377">
        <v>0</v>
      </c>
      <c r="M103" s="377">
        <v>0</v>
      </c>
      <c r="N103" s="377">
        <v>0</v>
      </c>
      <c r="O103" s="377">
        <v>0</v>
      </c>
      <c r="P103" s="377">
        <v>0</v>
      </c>
      <c r="Q103" s="377">
        <v>0</v>
      </c>
      <c r="R103" s="377">
        <v>0</v>
      </c>
      <c r="S103" s="377">
        <v>0</v>
      </c>
      <c r="T103" s="370">
        <v>0</v>
      </c>
      <c r="U103" s="372" t="s">
        <v>349</v>
      </c>
    </row>
    <row r="104" spans="1:21" ht="15.75" hidden="1">
      <c r="A104" s="376" t="s">
        <v>23</v>
      </c>
      <c r="B104" s="376" t="s">
        <v>6</v>
      </c>
      <c r="C104" s="377">
        <v>0</v>
      </c>
      <c r="D104" s="370">
        <v>0</v>
      </c>
      <c r="E104" s="377">
        <v>0</v>
      </c>
      <c r="F104" s="377">
        <v>0</v>
      </c>
      <c r="G104" s="377">
        <v>0</v>
      </c>
      <c r="H104" s="377">
        <v>0</v>
      </c>
      <c r="I104" s="371">
        <v>0</v>
      </c>
      <c r="J104" s="370">
        <v>0</v>
      </c>
      <c r="K104" s="370">
        <v>0</v>
      </c>
      <c r="L104" s="377">
        <v>0</v>
      </c>
      <c r="M104" s="377">
        <v>0</v>
      </c>
      <c r="N104" s="377">
        <v>0</v>
      </c>
      <c r="O104" s="377">
        <v>0</v>
      </c>
      <c r="P104" s="377">
        <v>0</v>
      </c>
      <c r="Q104" s="377">
        <v>0</v>
      </c>
      <c r="R104" s="377">
        <v>0</v>
      </c>
      <c r="S104" s="377">
        <v>0</v>
      </c>
      <c r="T104" s="370">
        <v>0</v>
      </c>
      <c r="U104" s="372" t="s">
        <v>349</v>
      </c>
    </row>
    <row r="105" spans="1:21" ht="15.75" hidden="1">
      <c r="A105" s="376" t="s">
        <v>24</v>
      </c>
      <c r="B105" s="376" t="s">
        <v>6</v>
      </c>
      <c r="C105" s="377">
        <v>0</v>
      </c>
      <c r="D105" s="370">
        <v>0</v>
      </c>
      <c r="E105" s="377">
        <v>0</v>
      </c>
      <c r="F105" s="377">
        <v>0</v>
      </c>
      <c r="G105" s="377">
        <v>0</v>
      </c>
      <c r="H105" s="377">
        <v>0</v>
      </c>
      <c r="I105" s="371">
        <v>0</v>
      </c>
      <c r="J105" s="370">
        <v>0</v>
      </c>
      <c r="K105" s="370">
        <v>0</v>
      </c>
      <c r="L105" s="377">
        <v>0</v>
      </c>
      <c r="M105" s="377">
        <v>0</v>
      </c>
      <c r="N105" s="377">
        <v>0</v>
      </c>
      <c r="O105" s="377">
        <v>0</v>
      </c>
      <c r="P105" s="377">
        <v>0</v>
      </c>
      <c r="Q105" s="377">
        <v>0</v>
      </c>
      <c r="R105" s="377">
        <v>0</v>
      </c>
      <c r="S105" s="377">
        <v>0</v>
      </c>
      <c r="T105" s="370">
        <v>0</v>
      </c>
      <c r="U105" s="372" t="s">
        <v>349</v>
      </c>
    </row>
    <row r="106" spans="1:21" ht="15.75" hidden="1">
      <c r="A106" s="376" t="s">
        <v>25</v>
      </c>
      <c r="B106" s="376" t="s">
        <v>6</v>
      </c>
      <c r="C106" s="377">
        <v>0</v>
      </c>
      <c r="D106" s="370">
        <v>0</v>
      </c>
      <c r="E106" s="377">
        <v>0</v>
      </c>
      <c r="F106" s="377">
        <v>0</v>
      </c>
      <c r="G106" s="377">
        <v>0</v>
      </c>
      <c r="H106" s="377">
        <v>0</v>
      </c>
      <c r="I106" s="371">
        <v>0</v>
      </c>
      <c r="J106" s="370">
        <v>0</v>
      </c>
      <c r="K106" s="370">
        <v>0</v>
      </c>
      <c r="L106" s="377">
        <v>0</v>
      </c>
      <c r="M106" s="377">
        <v>0</v>
      </c>
      <c r="N106" s="377">
        <v>0</v>
      </c>
      <c r="O106" s="377">
        <v>0</v>
      </c>
      <c r="P106" s="377">
        <v>0</v>
      </c>
      <c r="Q106" s="377">
        <v>0</v>
      </c>
      <c r="R106" s="377">
        <v>0</v>
      </c>
      <c r="S106" s="377">
        <v>0</v>
      </c>
      <c r="T106" s="370">
        <v>0</v>
      </c>
      <c r="U106" s="372" t="s">
        <v>349</v>
      </c>
    </row>
    <row r="107" spans="1:21" ht="15.75" hidden="1">
      <c r="A107" s="376" t="s">
        <v>26</v>
      </c>
      <c r="B107" s="376" t="s">
        <v>6</v>
      </c>
      <c r="C107" s="377">
        <v>0</v>
      </c>
      <c r="D107" s="370">
        <v>0</v>
      </c>
      <c r="E107" s="377">
        <v>0</v>
      </c>
      <c r="F107" s="377">
        <v>0</v>
      </c>
      <c r="G107" s="377">
        <v>0</v>
      </c>
      <c r="H107" s="377">
        <v>0</v>
      </c>
      <c r="I107" s="371">
        <v>0</v>
      </c>
      <c r="J107" s="370">
        <v>0</v>
      </c>
      <c r="K107" s="370">
        <v>0</v>
      </c>
      <c r="L107" s="377">
        <v>0</v>
      </c>
      <c r="M107" s="377">
        <v>0</v>
      </c>
      <c r="N107" s="377">
        <v>0</v>
      </c>
      <c r="O107" s="377">
        <v>0</v>
      </c>
      <c r="P107" s="377">
        <v>0</v>
      </c>
      <c r="Q107" s="377">
        <v>0</v>
      </c>
      <c r="R107" s="377">
        <v>0</v>
      </c>
      <c r="S107" s="377">
        <v>0</v>
      </c>
      <c r="T107" s="370">
        <v>0</v>
      </c>
      <c r="U107" s="372" t="s">
        <v>349</v>
      </c>
    </row>
    <row r="108" spans="1:21" ht="15.75" hidden="1">
      <c r="A108" s="376" t="s">
        <v>27</v>
      </c>
      <c r="B108" s="376" t="s">
        <v>6</v>
      </c>
      <c r="C108" s="377">
        <v>0</v>
      </c>
      <c r="D108" s="370">
        <v>0</v>
      </c>
      <c r="E108" s="377">
        <v>0</v>
      </c>
      <c r="F108" s="377">
        <v>0</v>
      </c>
      <c r="G108" s="377">
        <v>0</v>
      </c>
      <c r="H108" s="377">
        <v>0</v>
      </c>
      <c r="I108" s="371">
        <v>0</v>
      </c>
      <c r="J108" s="370">
        <v>0</v>
      </c>
      <c r="K108" s="370">
        <v>0</v>
      </c>
      <c r="L108" s="377">
        <v>0</v>
      </c>
      <c r="M108" s="377">
        <v>0</v>
      </c>
      <c r="N108" s="377">
        <v>0</v>
      </c>
      <c r="O108" s="377">
        <v>0</v>
      </c>
      <c r="P108" s="377">
        <v>0</v>
      </c>
      <c r="Q108" s="377">
        <v>0</v>
      </c>
      <c r="R108" s="377">
        <v>0</v>
      </c>
      <c r="S108" s="377">
        <v>0</v>
      </c>
      <c r="T108" s="370">
        <v>0</v>
      </c>
      <c r="U108" s="372" t="s">
        <v>349</v>
      </c>
    </row>
    <row r="109" spans="1:21" ht="15.75" hidden="1">
      <c r="A109" s="376" t="s">
        <v>29</v>
      </c>
      <c r="B109" s="376" t="s">
        <v>6</v>
      </c>
      <c r="C109" s="377">
        <v>0</v>
      </c>
      <c r="D109" s="370">
        <v>0</v>
      </c>
      <c r="E109" s="377">
        <v>0</v>
      </c>
      <c r="F109" s="377">
        <v>0</v>
      </c>
      <c r="G109" s="377">
        <v>0</v>
      </c>
      <c r="H109" s="377">
        <v>0</v>
      </c>
      <c r="I109" s="371">
        <v>0</v>
      </c>
      <c r="J109" s="370">
        <v>0</v>
      </c>
      <c r="K109" s="370">
        <v>0</v>
      </c>
      <c r="L109" s="377">
        <v>0</v>
      </c>
      <c r="M109" s="377">
        <v>0</v>
      </c>
      <c r="N109" s="377">
        <v>0</v>
      </c>
      <c r="O109" s="377">
        <v>0</v>
      </c>
      <c r="P109" s="377">
        <v>0</v>
      </c>
      <c r="Q109" s="377">
        <v>0</v>
      </c>
      <c r="R109" s="377">
        <v>0</v>
      </c>
      <c r="S109" s="377">
        <v>0</v>
      </c>
      <c r="T109" s="370">
        <v>0</v>
      </c>
      <c r="U109" s="372" t="s">
        <v>349</v>
      </c>
    </row>
    <row r="110" spans="1:21" ht="15.75">
      <c r="A110" s="378" t="s">
        <v>27</v>
      </c>
      <c r="B110" s="378" t="s">
        <v>360</v>
      </c>
      <c r="C110" s="379">
        <v>239</v>
      </c>
      <c r="D110" s="379">
        <v>269</v>
      </c>
      <c r="E110" s="379">
        <v>96</v>
      </c>
      <c r="F110" s="379">
        <v>173</v>
      </c>
      <c r="G110" s="379">
        <v>4</v>
      </c>
      <c r="H110" s="379">
        <v>0</v>
      </c>
      <c r="I110" s="379">
        <v>265</v>
      </c>
      <c r="J110" s="379">
        <v>231</v>
      </c>
      <c r="K110" s="379">
        <v>114</v>
      </c>
      <c r="L110" s="379">
        <v>114</v>
      </c>
      <c r="M110" s="379">
        <v>0</v>
      </c>
      <c r="N110" s="379">
        <v>117</v>
      </c>
      <c r="O110" s="379">
        <v>0</v>
      </c>
      <c r="P110" s="379">
        <v>0</v>
      </c>
      <c r="Q110" s="379">
        <v>34</v>
      </c>
      <c r="R110" s="379">
        <v>0</v>
      </c>
      <c r="S110" s="379">
        <v>0</v>
      </c>
      <c r="T110" s="379">
        <v>151</v>
      </c>
      <c r="U110" s="380">
        <v>0.4935064935064935</v>
      </c>
    </row>
    <row r="111" spans="1:21" ht="15.75">
      <c r="A111" s="376" t="s">
        <v>13</v>
      </c>
      <c r="B111" s="376" t="s">
        <v>392</v>
      </c>
      <c r="C111" s="377">
        <v>12</v>
      </c>
      <c r="D111" s="370">
        <v>14</v>
      </c>
      <c r="E111" s="377">
        <v>0</v>
      </c>
      <c r="F111" s="377">
        <v>14</v>
      </c>
      <c r="G111" s="377">
        <v>0</v>
      </c>
      <c r="H111" s="377">
        <v>0</v>
      </c>
      <c r="I111" s="371">
        <v>14</v>
      </c>
      <c r="J111" s="370">
        <v>14</v>
      </c>
      <c r="K111" s="370">
        <v>10</v>
      </c>
      <c r="L111" s="377">
        <v>10</v>
      </c>
      <c r="M111" s="377">
        <v>0</v>
      </c>
      <c r="N111" s="377">
        <v>4</v>
      </c>
      <c r="O111" s="377">
        <v>0</v>
      </c>
      <c r="P111" s="377">
        <v>0</v>
      </c>
      <c r="Q111" s="377">
        <v>0</v>
      </c>
      <c r="R111" s="377">
        <v>0</v>
      </c>
      <c r="S111" s="377">
        <v>0</v>
      </c>
      <c r="T111" s="370">
        <v>4</v>
      </c>
      <c r="U111" s="372">
        <v>0.7142857142857143</v>
      </c>
    </row>
    <row r="112" spans="1:21" ht="15.75">
      <c r="A112" s="376" t="s">
        <v>14</v>
      </c>
      <c r="B112" s="376" t="s">
        <v>394</v>
      </c>
      <c r="C112" s="377">
        <v>117</v>
      </c>
      <c r="D112" s="370">
        <v>127</v>
      </c>
      <c r="E112" s="377">
        <v>38</v>
      </c>
      <c r="F112" s="377">
        <v>89</v>
      </c>
      <c r="G112" s="377">
        <v>2</v>
      </c>
      <c r="H112" s="377">
        <v>0</v>
      </c>
      <c r="I112" s="371">
        <v>125</v>
      </c>
      <c r="J112" s="370">
        <v>114</v>
      </c>
      <c r="K112" s="370">
        <v>56</v>
      </c>
      <c r="L112" s="377">
        <v>56</v>
      </c>
      <c r="M112" s="377">
        <v>0</v>
      </c>
      <c r="N112" s="377">
        <v>58</v>
      </c>
      <c r="O112" s="377">
        <v>0</v>
      </c>
      <c r="P112" s="377">
        <v>0</v>
      </c>
      <c r="Q112" s="377">
        <v>11</v>
      </c>
      <c r="R112" s="377">
        <v>0</v>
      </c>
      <c r="S112" s="377">
        <v>0</v>
      </c>
      <c r="T112" s="370">
        <v>69</v>
      </c>
      <c r="U112" s="372">
        <v>0.49122807017543857</v>
      </c>
    </row>
    <row r="113" spans="1:21" ht="15.75">
      <c r="A113" s="376" t="s">
        <v>14</v>
      </c>
      <c r="B113" s="376" t="s">
        <v>395</v>
      </c>
      <c r="C113" s="377">
        <v>110</v>
      </c>
      <c r="D113" s="370">
        <v>128</v>
      </c>
      <c r="E113" s="377">
        <v>58</v>
      </c>
      <c r="F113" s="377">
        <v>70</v>
      </c>
      <c r="G113" s="377">
        <v>2</v>
      </c>
      <c r="H113" s="377">
        <v>0</v>
      </c>
      <c r="I113" s="371">
        <v>126</v>
      </c>
      <c r="J113" s="370">
        <v>103</v>
      </c>
      <c r="K113" s="370">
        <v>48</v>
      </c>
      <c r="L113" s="377">
        <v>48</v>
      </c>
      <c r="M113" s="377">
        <v>0</v>
      </c>
      <c r="N113" s="377">
        <v>55</v>
      </c>
      <c r="O113" s="377">
        <v>0</v>
      </c>
      <c r="P113" s="377">
        <v>0</v>
      </c>
      <c r="Q113" s="377">
        <v>23</v>
      </c>
      <c r="R113" s="377">
        <v>0</v>
      </c>
      <c r="S113" s="377">
        <v>0</v>
      </c>
      <c r="T113" s="370">
        <v>78</v>
      </c>
      <c r="U113" s="372">
        <v>0.46601941747572817</v>
      </c>
    </row>
    <row r="114" spans="1:21" ht="15.75" hidden="1">
      <c r="A114" s="376" t="s">
        <v>19</v>
      </c>
      <c r="B114" s="376" t="s">
        <v>395</v>
      </c>
      <c r="C114" s="377">
        <v>0</v>
      </c>
      <c r="D114" s="370">
        <v>0</v>
      </c>
      <c r="E114" s="377">
        <v>0</v>
      </c>
      <c r="F114" s="377">
        <v>0</v>
      </c>
      <c r="G114" s="377">
        <v>0</v>
      </c>
      <c r="H114" s="377">
        <v>0</v>
      </c>
      <c r="I114" s="371">
        <v>0</v>
      </c>
      <c r="J114" s="370">
        <v>0</v>
      </c>
      <c r="K114" s="370">
        <v>0</v>
      </c>
      <c r="L114" s="377">
        <v>0</v>
      </c>
      <c r="M114" s="377">
        <v>0</v>
      </c>
      <c r="N114" s="377">
        <v>0</v>
      </c>
      <c r="O114" s="377">
        <v>0</v>
      </c>
      <c r="P114" s="377">
        <v>0</v>
      </c>
      <c r="Q114" s="377">
        <v>0</v>
      </c>
      <c r="R114" s="377">
        <v>0</v>
      </c>
      <c r="S114" s="377">
        <v>0</v>
      </c>
      <c r="T114" s="370">
        <v>0</v>
      </c>
      <c r="U114" s="372" t="s">
        <v>349</v>
      </c>
    </row>
    <row r="115" spans="1:21" ht="15.75" hidden="1">
      <c r="A115" s="376" t="s">
        <v>22</v>
      </c>
      <c r="B115" s="376" t="s">
        <v>396</v>
      </c>
      <c r="C115" s="377">
        <v>0</v>
      </c>
      <c r="D115" s="370">
        <v>0</v>
      </c>
      <c r="E115" s="377">
        <v>0</v>
      </c>
      <c r="F115" s="377">
        <v>0</v>
      </c>
      <c r="G115" s="377">
        <v>0</v>
      </c>
      <c r="H115" s="377">
        <v>0</v>
      </c>
      <c r="I115" s="371">
        <v>0</v>
      </c>
      <c r="J115" s="370">
        <v>0</v>
      </c>
      <c r="K115" s="370">
        <v>0</v>
      </c>
      <c r="L115" s="377">
        <v>0</v>
      </c>
      <c r="M115" s="377">
        <v>0</v>
      </c>
      <c r="N115" s="377">
        <v>0</v>
      </c>
      <c r="O115" s="377">
        <v>0</v>
      </c>
      <c r="P115" s="377">
        <v>0</v>
      </c>
      <c r="Q115" s="377">
        <v>0</v>
      </c>
      <c r="R115" s="377">
        <v>0</v>
      </c>
      <c r="S115" s="377">
        <v>0</v>
      </c>
      <c r="T115" s="370">
        <v>0</v>
      </c>
      <c r="U115" s="372" t="s">
        <v>349</v>
      </c>
    </row>
    <row r="116" spans="1:21" ht="15.75" customHeight="1" hidden="1">
      <c r="A116" s="376" t="s">
        <v>24</v>
      </c>
      <c r="B116" s="376" t="s">
        <v>6</v>
      </c>
      <c r="C116" s="377">
        <v>0</v>
      </c>
      <c r="D116" s="370">
        <v>0</v>
      </c>
      <c r="E116" s="377">
        <v>0</v>
      </c>
      <c r="F116" s="377">
        <v>0</v>
      </c>
      <c r="G116" s="377">
        <v>0</v>
      </c>
      <c r="H116" s="377">
        <v>0</v>
      </c>
      <c r="I116" s="371">
        <v>0</v>
      </c>
      <c r="J116" s="370">
        <v>0</v>
      </c>
      <c r="K116" s="370">
        <v>0</v>
      </c>
      <c r="L116" s="377">
        <v>0</v>
      </c>
      <c r="M116" s="377">
        <v>0</v>
      </c>
      <c r="N116" s="377">
        <v>0</v>
      </c>
      <c r="O116" s="377">
        <v>0</v>
      </c>
      <c r="P116" s="377">
        <v>0</v>
      </c>
      <c r="Q116" s="377">
        <v>0</v>
      </c>
      <c r="R116" s="377">
        <v>0</v>
      </c>
      <c r="S116" s="377">
        <v>0</v>
      </c>
      <c r="T116" s="370">
        <v>0</v>
      </c>
      <c r="U116" s="372" t="s">
        <v>349</v>
      </c>
    </row>
    <row r="117" spans="1:21" ht="15.75" customHeight="1" hidden="1">
      <c r="A117" s="376" t="s">
        <v>25</v>
      </c>
      <c r="B117" s="376" t="s">
        <v>6</v>
      </c>
      <c r="C117" s="377">
        <v>0</v>
      </c>
      <c r="D117" s="370">
        <v>0</v>
      </c>
      <c r="E117" s="377">
        <v>0</v>
      </c>
      <c r="F117" s="377">
        <v>0</v>
      </c>
      <c r="G117" s="377">
        <v>0</v>
      </c>
      <c r="H117" s="377">
        <v>0</v>
      </c>
      <c r="I117" s="371">
        <v>0</v>
      </c>
      <c r="J117" s="370">
        <v>0</v>
      </c>
      <c r="K117" s="370">
        <v>0</v>
      </c>
      <c r="L117" s="377">
        <v>0</v>
      </c>
      <c r="M117" s="377">
        <v>0</v>
      </c>
      <c r="N117" s="377">
        <v>0</v>
      </c>
      <c r="O117" s="377">
        <v>0</v>
      </c>
      <c r="P117" s="377">
        <v>0</v>
      </c>
      <c r="Q117" s="377">
        <v>0</v>
      </c>
      <c r="R117" s="377">
        <v>0</v>
      </c>
      <c r="S117" s="377">
        <v>0</v>
      </c>
      <c r="T117" s="370">
        <v>0</v>
      </c>
      <c r="U117" s="372" t="s">
        <v>349</v>
      </c>
    </row>
    <row r="118" spans="1:21" ht="15.75" customHeight="1" hidden="1">
      <c r="A118" s="376" t="s">
        <v>26</v>
      </c>
      <c r="B118" s="376" t="s">
        <v>6</v>
      </c>
      <c r="C118" s="377">
        <v>0</v>
      </c>
      <c r="D118" s="370">
        <v>0</v>
      </c>
      <c r="E118" s="377">
        <v>0</v>
      </c>
      <c r="F118" s="377">
        <v>0</v>
      </c>
      <c r="G118" s="377">
        <v>0</v>
      </c>
      <c r="H118" s="377">
        <v>0</v>
      </c>
      <c r="I118" s="371">
        <v>0</v>
      </c>
      <c r="J118" s="370">
        <v>0</v>
      </c>
      <c r="K118" s="370">
        <v>0</v>
      </c>
      <c r="L118" s="377">
        <v>0</v>
      </c>
      <c r="M118" s="377">
        <v>0</v>
      </c>
      <c r="N118" s="377">
        <v>0</v>
      </c>
      <c r="O118" s="377">
        <v>0</v>
      </c>
      <c r="P118" s="377">
        <v>0</v>
      </c>
      <c r="Q118" s="377">
        <v>0</v>
      </c>
      <c r="R118" s="377">
        <v>0</v>
      </c>
      <c r="S118" s="377">
        <v>0</v>
      </c>
      <c r="T118" s="370">
        <v>0</v>
      </c>
      <c r="U118" s="372" t="s">
        <v>349</v>
      </c>
    </row>
    <row r="119" spans="1:21" ht="15.75" customHeight="1" hidden="1">
      <c r="A119" s="376" t="s">
        <v>27</v>
      </c>
      <c r="B119" s="376" t="s">
        <v>6</v>
      </c>
      <c r="C119" s="377">
        <v>0</v>
      </c>
      <c r="D119" s="370">
        <v>0</v>
      </c>
      <c r="E119" s="377">
        <v>0</v>
      </c>
      <c r="F119" s="377">
        <v>0</v>
      </c>
      <c r="G119" s="377">
        <v>0</v>
      </c>
      <c r="H119" s="377">
        <v>0</v>
      </c>
      <c r="I119" s="371">
        <v>0</v>
      </c>
      <c r="J119" s="370">
        <v>0</v>
      </c>
      <c r="K119" s="370">
        <v>0</v>
      </c>
      <c r="L119" s="377">
        <v>0</v>
      </c>
      <c r="M119" s="377">
        <v>0</v>
      </c>
      <c r="N119" s="377">
        <v>0</v>
      </c>
      <c r="O119" s="377">
        <v>0</v>
      </c>
      <c r="P119" s="377">
        <v>0</v>
      </c>
      <c r="Q119" s="377">
        <v>0</v>
      </c>
      <c r="R119" s="377">
        <v>0</v>
      </c>
      <c r="S119" s="377">
        <v>0</v>
      </c>
      <c r="T119" s="370">
        <v>0</v>
      </c>
      <c r="U119" s="372" t="s">
        <v>349</v>
      </c>
    </row>
    <row r="120" spans="1:21" ht="15.75" customHeight="1" hidden="1">
      <c r="A120" s="376" t="s">
        <v>29</v>
      </c>
      <c r="B120" s="376" t="s">
        <v>6</v>
      </c>
      <c r="C120" s="377">
        <v>0</v>
      </c>
      <c r="D120" s="370">
        <v>0</v>
      </c>
      <c r="E120" s="377">
        <v>0</v>
      </c>
      <c r="F120" s="377">
        <v>0</v>
      </c>
      <c r="G120" s="377">
        <v>0</v>
      </c>
      <c r="H120" s="377">
        <v>0</v>
      </c>
      <c r="I120" s="371">
        <v>0</v>
      </c>
      <c r="J120" s="370">
        <v>0</v>
      </c>
      <c r="K120" s="370">
        <v>0</v>
      </c>
      <c r="L120" s="377">
        <v>0</v>
      </c>
      <c r="M120" s="377">
        <v>0</v>
      </c>
      <c r="N120" s="377">
        <v>0</v>
      </c>
      <c r="O120" s="377">
        <v>0</v>
      </c>
      <c r="P120" s="377">
        <v>0</v>
      </c>
      <c r="Q120" s="377">
        <v>0</v>
      </c>
      <c r="R120" s="377">
        <v>0</v>
      </c>
      <c r="S120" s="377">
        <v>0</v>
      </c>
      <c r="T120" s="370">
        <v>0</v>
      </c>
      <c r="U120" s="372" t="s">
        <v>349</v>
      </c>
    </row>
    <row r="121" spans="1:21" ht="16.5">
      <c r="A121" s="453" t="str">
        <f>TT!C7</f>
        <v>Quảng Trị, ngày 02 tháng 4 năm 2021</v>
      </c>
      <c r="B121" s="454"/>
      <c r="C121" s="454"/>
      <c r="D121" s="454"/>
      <c r="E121" s="454"/>
      <c r="F121" s="336"/>
      <c r="G121" s="336"/>
      <c r="H121" s="336"/>
      <c r="I121" s="337"/>
      <c r="J121" s="337"/>
      <c r="K121" s="337"/>
      <c r="L121" s="337"/>
      <c r="M121" s="337"/>
      <c r="N121" s="455" t="str">
        <f>TT!C4</f>
        <v>Quảng Trị, ngày 02 tháng 4 năm 2021</v>
      </c>
      <c r="O121" s="456"/>
      <c r="P121" s="456"/>
      <c r="Q121" s="456"/>
      <c r="R121" s="456"/>
      <c r="S121" s="456"/>
      <c r="T121" s="456"/>
      <c r="U121" s="456"/>
    </row>
    <row r="122" spans="1:21" ht="32.25" customHeight="1">
      <c r="A122" s="457" t="s">
        <v>290</v>
      </c>
      <c r="B122" s="458"/>
      <c r="C122" s="458"/>
      <c r="D122" s="458"/>
      <c r="E122" s="458"/>
      <c r="F122" s="239"/>
      <c r="G122" s="239"/>
      <c r="H122" s="239"/>
      <c r="I122" s="182"/>
      <c r="J122" s="182"/>
      <c r="K122" s="182"/>
      <c r="L122" s="182"/>
      <c r="M122" s="182"/>
      <c r="N122" s="459" t="str">
        <f>TT!C5</f>
        <v>KT.CỤC TRƯỞNG
PHÓ CỤC TRƯỞNG</v>
      </c>
      <c r="O122" s="459"/>
      <c r="P122" s="459"/>
      <c r="Q122" s="459"/>
      <c r="R122" s="459"/>
      <c r="S122" s="459"/>
      <c r="T122" s="459"/>
      <c r="U122" s="459"/>
    </row>
    <row r="123" spans="1:21" ht="16.5">
      <c r="A123" s="240"/>
      <c r="B123" s="240"/>
      <c r="C123" s="240"/>
      <c r="D123" s="240"/>
      <c r="E123" s="240"/>
      <c r="F123" s="176"/>
      <c r="G123" s="176"/>
      <c r="H123" s="176"/>
      <c r="I123" s="182"/>
      <c r="J123" s="182"/>
      <c r="K123" s="182"/>
      <c r="L123" s="182"/>
      <c r="M123" s="182"/>
      <c r="N123" s="182"/>
      <c r="O123" s="182"/>
      <c r="P123" s="176"/>
      <c r="Q123" s="241"/>
      <c r="R123" s="176"/>
      <c r="S123" s="182"/>
      <c r="T123" s="178"/>
      <c r="U123" s="178"/>
    </row>
    <row r="124" spans="6:13" ht="29.25" customHeight="1">
      <c r="F124" s="242" t="s">
        <v>2</v>
      </c>
      <c r="G124" s="242"/>
      <c r="H124" s="242"/>
      <c r="I124" s="242"/>
      <c r="J124" s="242"/>
      <c r="K124" s="242"/>
      <c r="L124" s="242"/>
      <c r="M124" s="242"/>
    </row>
    <row r="125" spans="1:21" ht="16.5">
      <c r="A125" s="460" t="str">
        <f>TT!C6</f>
        <v>Nguyễn Minh Tuệ</v>
      </c>
      <c r="B125" s="460"/>
      <c r="C125" s="460"/>
      <c r="D125" s="460"/>
      <c r="E125" s="460"/>
      <c r="F125" s="242"/>
      <c r="G125" s="242"/>
      <c r="H125" s="242"/>
      <c r="I125" s="242"/>
      <c r="J125" s="242"/>
      <c r="K125" s="242"/>
      <c r="L125" s="242"/>
      <c r="M125" s="242"/>
      <c r="N125" s="461" t="str">
        <f>TT!C3</f>
        <v>Mai Anh Tuấn</v>
      </c>
      <c r="O125" s="461"/>
      <c r="P125" s="461"/>
      <c r="Q125" s="461"/>
      <c r="R125" s="461"/>
      <c r="S125" s="461"/>
      <c r="T125" s="461"/>
      <c r="U125" s="461"/>
    </row>
  </sheetData>
  <sheetProtection/>
  <mergeCells count="34">
    <mergeCell ref="A1:D1"/>
    <mergeCell ref="E1:O1"/>
    <mergeCell ref="P1:U1"/>
    <mergeCell ref="C3:C7"/>
    <mergeCell ref="D3:D7"/>
    <mergeCell ref="E3:F3"/>
    <mergeCell ref="K4:P4"/>
    <mergeCell ref="O5:O7"/>
    <mergeCell ref="Q4:Q7"/>
    <mergeCell ref="J4:J7"/>
    <mergeCell ref="P2:U2"/>
    <mergeCell ref="T3:T7"/>
    <mergeCell ref="G3:G7"/>
    <mergeCell ref="R4:R7"/>
    <mergeCell ref="A3:A7"/>
    <mergeCell ref="U3:U7"/>
    <mergeCell ref="A8:B8"/>
    <mergeCell ref="S4:S7"/>
    <mergeCell ref="H3:H7"/>
    <mergeCell ref="P5:P7"/>
    <mergeCell ref="F4:F7"/>
    <mergeCell ref="E4:E7"/>
    <mergeCell ref="B3:B7"/>
    <mergeCell ref="J3:S3"/>
    <mergeCell ref="K5:K7"/>
    <mergeCell ref="L5:M6"/>
    <mergeCell ref="N5:N7"/>
    <mergeCell ref="I3:I7"/>
    <mergeCell ref="A121:E121"/>
    <mergeCell ref="N121:U121"/>
    <mergeCell ref="A122:E122"/>
    <mergeCell ref="N122:U122"/>
    <mergeCell ref="A125:E125"/>
    <mergeCell ref="N125:U125"/>
  </mergeCells>
  <printOptions/>
  <pageMargins left="0.393700787401575" right="0.393700787401575" top="0.39" bottom="0.4"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2021-04-07T07:42:45Z</cp:lastPrinted>
  <dcterms:created xsi:type="dcterms:W3CDTF">2004-03-07T02:36:29Z</dcterms:created>
  <dcterms:modified xsi:type="dcterms:W3CDTF">2021-04-07T08:08:48Z</dcterms:modified>
  <cp:category/>
  <cp:version/>
  <cp:contentType/>
  <cp:contentStatus/>
</cp:coreProperties>
</file>